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AF\GAF\Coronavirus\COMPRA INTERNACIONAL\DISTRIBUIÇÃO DE MEDICAMENTOS\Fatura 08.07.2021\"/>
    </mc:Choice>
  </mc:AlternateContent>
  <bookViews>
    <workbookView xWindow="0" yWindow="0" windowWidth="21600" windowHeight="9600" activeTab="1"/>
  </bookViews>
  <sheets>
    <sheet name="Atracurio 2.5mL" sheetId="1" r:id="rId1"/>
    <sheet name="Atracurio 5mL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'Atracurio 2.5mL'!$A$4:$AQ$177</definedName>
    <definedName name="_xlnm._FilterDatabase" localSheetId="1" hidden="1">'Atracurio 5mL'!$A$5:$AU$201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" i="2" l="1"/>
  <c r="AU9" i="2" s="1"/>
  <c r="AT14" i="2"/>
  <c r="AU14" i="2" s="1"/>
  <c r="AT17" i="2"/>
  <c r="AU17" i="2" s="1"/>
  <c r="AT22" i="2"/>
  <c r="AU22" i="2" s="1"/>
  <c r="AT26" i="2"/>
  <c r="AU26" i="2" s="1"/>
  <c r="AT37" i="2"/>
  <c r="AU37" i="2" s="1"/>
  <c r="AT47" i="2"/>
  <c r="AU47" i="2" s="1"/>
  <c r="AT52" i="2"/>
  <c r="AU52" i="2" s="1"/>
  <c r="AT77" i="2"/>
  <c r="AU77" i="2" s="1"/>
  <c r="AT103" i="2"/>
  <c r="AU103" i="2" s="1"/>
  <c r="AT107" i="2"/>
  <c r="AU107" i="2" s="1"/>
  <c r="AT115" i="2"/>
  <c r="AU115" i="2" s="1"/>
  <c r="AT131" i="2"/>
  <c r="AU131" i="2" s="1"/>
  <c r="AT132" i="2"/>
  <c r="AU132" i="2" s="1"/>
  <c r="AT133" i="2"/>
  <c r="AU133" i="2" s="1"/>
  <c r="AT139" i="2"/>
  <c r="AU139" i="2" s="1"/>
  <c r="AT159" i="2"/>
  <c r="AU159" i="2" s="1"/>
  <c r="AT160" i="2"/>
  <c r="AU160" i="2" s="1"/>
  <c r="AT167" i="2"/>
  <c r="AU167" i="2" s="1"/>
  <c r="AT178" i="2"/>
  <c r="AU178" i="2" s="1"/>
  <c r="AT185" i="2"/>
  <c r="AU185" i="2" s="1"/>
  <c r="AT188" i="2"/>
  <c r="AU188" i="2" s="1"/>
  <c r="AT194" i="2"/>
  <c r="AU194" i="2" s="1"/>
  <c r="AT197" i="2"/>
  <c r="AU197" i="2" s="1"/>
  <c r="AT198" i="2"/>
  <c r="AU198" i="2" s="1"/>
  <c r="AT199" i="2"/>
  <c r="AU199" i="2" s="1"/>
  <c r="AS9" i="2" l="1"/>
  <c r="AS14" i="2"/>
  <c r="AS17" i="2"/>
  <c r="AS22" i="2"/>
  <c r="AS26" i="2"/>
  <c r="AS47" i="2"/>
  <c r="AS52" i="2"/>
  <c r="AS77" i="2"/>
  <c r="AS103" i="2"/>
  <c r="AS107" i="2"/>
  <c r="AS115" i="2"/>
  <c r="AS131" i="2"/>
  <c r="AS132" i="2"/>
  <c r="AS133" i="2"/>
  <c r="AS139" i="2"/>
  <c r="AS159" i="2"/>
  <c r="AS160" i="2"/>
  <c r="AS167" i="2"/>
  <c r="AS178" i="2"/>
  <c r="AS185" i="2"/>
  <c r="AS188" i="2"/>
  <c r="AS194" i="2"/>
  <c r="AS197" i="2"/>
  <c r="AS198" i="2"/>
  <c r="AS199" i="2"/>
  <c r="AF201" i="2" l="1"/>
  <c r="AE201" i="2"/>
  <c r="AD201" i="2"/>
  <c r="AC201" i="2"/>
  <c r="AB201" i="2"/>
  <c r="AA201" i="2"/>
  <c r="Z201" i="2"/>
  <c r="Y201" i="2"/>
  <c r="X201" i="2"/>
  <c r="W201" i="2"/>
  <c r="V201" i="2"/>
  <c r="U201" i="2"/>
  <c r="T201" i="2"/>
  <c r="S201" i="2"/>
  <c r="R201" i="2"/>
  <c r="Q201" i="2"/>
  <c r="P201" i="2"/>
  <c r="O201" i="2"/>
  <c r="N201" i="2"/>
  <c r="AM200" i="2" s="1"/>
  <c r="M201" i="2"/>
  <c r="L201" i="2"/>
  <c r="K201" i="2"/>
  <c r="J201" i="2"/>
  <c r="I201" i="2"/>
  <c r="AI200" i="2"/>
  <c r="AH200" i="2"/>
  <c r="AG200" i="2"/>
  <c r="AR199" i="2"/>
  <c r="AI199" i="2"/>
  <c r="AH199" i="2"/>
  <c r="AG199" i="2"/>
  <c r="AR198" i="2"/>
  <c r="AI198" i="2"/>
  <c r="AH198" i="2"/>
  <c r="AG198" i="2"/>
  <c r="AR197" i="2"/>
  <c r="AI197" i="2"/>
  <c r="AH197" i="2"/>
  <c r="AG197" i="2"/>
  <c r="AI196" i="2"/>
  <c r="AH196" i="2"/>
  <c r="AG196" i="2"/>
  <c r="AI195" i="2"/>
  <c r="AH195" i="2"/>
  <c r="AG195" i="2"/>
  <c r="AR194" i="2"/>
  <c r="AI194" i="2"/>
  <c r="AH194" i="2"/>
  <c r="AG194" i="2"/>
  <c r="AI193" i="2"/>
  <c r="AH193" i="2"/>
  <c r="AG193" i="2"/>
  <c r="AI192" i="2"/>
  <c r="AH192" i="2"/>
  <c r="AG192" i="2"/>
  <c r="AI191" i="2"/>
  <c r="AH191" i="2"/>
  <c r="AG191" i="2"/>
  <c r="AI190" i="2"/>
  <c r="AH190" i="2"/>
  <c r="AG190" i="2"/>
  <c r="AI189" i="2"/>
  <c r="AH189" i="2"/>
  <c r="AG189" i="2"/>
  <c r="AR188" i="2"/>
  <c r="AI188" i="2"/>
  <c r="AH188" i="2"/>
  <c r="AG188" i="2"/>
  <c r="AI187" i="2"/>
  <c r="AH187" i="2"/>
  <c r="AG187" i="2"/>
  <c r="AI186" i="2"/>
  <c r="AH186" i="2"/>
  <c r="AG186" i="2"/>
  <c r="AR185" i="2"/>
  <c r="AI185" i="2"/>
  <c r="AH185" i="2"/>
  <c r="AG185" i="2"/>
  <c r="AI184" i="2"/>
  <c r="AH184" i="2"/>
  <c r="AG184" i="2"/>
  <c r="AI183" i="2"/>
  <c r="AH183" i="2"/>
  <c r="AG183" i="2"/>
  <c r="AI182" i="2"/>
  <c r="AH182" i="2"/>
  <c r="AG182" i="2"/>
  <c r="AI181" i="2"/>
  <c r="AH181" i="2"/>
  <c r="AG181" i="2"/>
  <c r="AI180" i="2"/>
  <c r="AH180" i="2"/>
  <c r="AG180" i="2"/>
  <c r="AI179" i="2"/>
  <c r="AH179" i="2"/>
  <c r="AG179" i="2"/>
  <c r="AR178" i="2"/>
  <c r="AI178" i="2"/>
  <c r="AH178" i="2"/>
  <c r="AG178" i="2"/>
  <c r="AI177" i="2"/>
  <c r="AH177" i="2"/>
  <c r="AG177" i="2"/>
  <c r="AI176" i="2"/>
  <c r="AH176" i="2"/>
  <c r="AG176" i="2"/>
  <c r="AM175" i="2"/>
  <c r="AI175" i="2"/>
  <c r="AH175" i="2"/>
  <c r="AG175" i="2"/>
  <c r="AI174" i="2"/>
  <c r="AH174" i="2"/>
  <c r="AG174" i="2"/>
  <c r="AI173" i="2"/>
  <c r="AH173" i="2"/>
  <c r="AG173" i="2"/>
  <c r="AI172" i="2"/>
  <c r="AH172" i="2"/>
  <c r="AG172" i="2"/>
  <c r="AI171" i="2"/>
  <c r="AH171" i="2"/>
  <c r="AG171" i="2"/>
  <c r="AI170" i="2"/>
  <c r="AH170" i="2"/>
  <c r="AG170" i="2"/>
  <c r="AI169" i="2"/>
  <c r="AH169" i="2"/>
  <c r="AG169" i="2"/>
  <c r="AJ169" i="2" s="1"/>
  <c r="AK169" i="2" s="1"/>
  <c r="AI168" i="2"/>
  <c r="AH168" i="2"/>
  <c r="AG168" i="2"/>
  <c r="AR167" i="2"/>
  <c r="AI167" i="2"/>
  <c r="AH167" i="2"/>
  <c r="AG167" i="2"/>
  <c r="AI166" i="2"/>
  <c r="AH166" i="2"/>
  <c r="AG166" i="2"/>
  <c r="AM165" i="2"/>
  <c r="AI165" i="2"/>
  <c r="AH165" i="2"/>
  <c r="AG165" i="2"/>
  <c r="AI164" i="2"/>
  <c r="AH164" i="2"/>
  <c r="AG164" i="2"/>
  <c r="AI163" i="2"/>
  <c r="AH163" i="2"/>
  <c r="AG163" i="2"/>
  <c r="AI162" i="2"/>
  <c r="AH162" i="2"/>
  <c r="AG162" i="2"/>
  <c r="AI161" i="2"/>
  <c r="AH161" i="2"/>
  <c r="AG161" i="2"/>
  <c r="AR160" i="2"/>
  <c r="AI160" i="2"/>
  <c r="AH160" i="2"/>
  <c r="AG160" i="2"/>
  <c r="AR159" i="2"/>
  <c r="AI159" i="2"/>
  <c r="AH159" i="2"/>
  <c r="AG159" i="2"/>
  <c r="AI158" i="2"/>
  <c r="AH158" i="2"/>
  <c r="AG158" i="2"/>
  <c r="AI157" i="2"/>
  <c r="AH157" i="2"/>
  <c r="AG157" i="2"/>
  <c r="AI156" i="2"/>
  <c r="AH156" i="2"/>
  <c r="AG156" i="2"/>
  <c r="AI155" i="2"/>
  <c r="AH155" i="2"/>
  <c r="AG155" i="2"/>
  <c r="AI154" i="2"/>
  <c r="AH154" i="2"/>
  <c r="AG154" i="2"/>
  <c r="AI153" i="2"/>
  <c r="AH153" i="2"/>
  <c r="AG153" i="2"/>
  <c r="AI152" i="2"/>
  <c r="AH152" i="2"/>
  <c r="AG152" i="2"/>
  <c r="AI151" i="2"/>
  <c r="AH151" i="2"/>
  <c r="AG151" i="2"/>
  <c r="AI150" i="2"/>
  <c r="AH150" i="2"/>
  <c r="AG150" i="2"/>
  <c r="AI149" i="2"/>
  <c r="AH149" i="2"/>
  <c r="AG149" i="2"/>
  <c r="AI148" i="2"/>
  <c r="AH148" i="2"/>
  <c r="AG148" i="2"/>
  <c r="AI147" i="2"/>
  <c r="AH147" i="2"/>
  <c r="AG147" i="2"/>
  <c r="AI146" i="2"/>
  <c r="AH146" i="2"/>
  <c r="AG146" i="2"/>
  <c r="AI145" i="2"/>
  <c r="AH145" i="2"/>
  <c r="AG145" i="2"/>
  <c r="AI144" i="2"/>
  <c r="AH144" i="2"/>
  <c r="AG144" i="2"/>
  <c r="AI143" i="2"/>
  <c r="AH143" i="2"/>
  <c r="AG143" i="2"/>
  <c r="AI142" i="2"/>
  <c r="AH142" i="2"/>
  <c r="AG142" i="2"/>
  <c r="AI141" i="2"/>
  <c r="AH141" i="2"/>
  <c r="AG141" i="2"/>
  <c r="AI140" i="2"/>
  <c r="AH140" i="2"/>
  <c r="AG140" i="2"/>
  <c r="AR139" i="2"/>
  <c r="AI139" i="2"/>
  <c r="AH139" i="2"/>
  <c r="AG139" i="2"/>
  <c r="AI138" i="2"/>
  <c r="AH138" i="2"/>
  <c r="AG138" i="2"/>
  <c r="AI137" i="2"/>
  <c r="AH137" i="2"/>
  <c r="AG137" i="2"/>
  <c r="AI136" i="2"/>
  <c r="AH136" i="2"/>
  <c r="AG136" i="2"/>
  <c r="AI135" i="2"/>
  <c r="AH135" i="2"/>
  <c r="AG135" i="2"/>
  <c r="AI134" i="2"/>
  <c r="AH134" i="2"/>
  <c r="AG134" i="2"/>
  <c r="AR133" i="2"/>
  <c r="AI133" i="2"/>
  <c r="AH133" i="2"/>
  <c r="AG133" i="2"/>
  <c r="AR132" i="2"/>
  <c r="AI132" i="2"/>
  <c r="AH132" i="2"/>
  <c r="AG132" i="2"/>
  <c r="AR131" i="2"/>
  <c r="AI131" i="2"/>
  <c r="AH131" i="2"/>
  <c r="AG131" i="2"/>
  <c r="AI130" i="2"/>
  <c r="AH130" i="2"/>
  <c r="AG130" i="2"/>
  <c r="AI129" i="2"/>
  <c r="AH129" i="2"/>
  <c r="AG129" i="2"/>
  <c r="AI128" i="2"/>
  <c r="AH128" i="2"/>
  <c r="AG128" i="2"/>
  <c r="AI127" i="2"/>
  <c r="AH127" i="2"/>
  <c r="AG127" i="2"/>
  <c r="AI126" i="2"/>
  <c r="AH126" i="2"/>
  <c r="AG126" i="2"/>
  <c r="AI125" i="2"/>
  <c r="AH125" i="2"/>
  <c r="AG125" i="2"/>
  <c r="AI124" i="2"/>
  <c r="AH124" i="2"/>
  <c r="AG124" i="2"/>
  <c r="AI123" i="2"/>
  <c r="AH123" i="2"/>
  <c r="AG123" i="2"/>
  <c r="AI122" i="2"/>
  <c r="AH122" i="2"/>
  <c r="AG122" i="2"/>
  <c r="AI121" i="2"/>
  <c r="AH121" i="2"/>
  <c r="AG121" i="2"/>
  <c r="AI120" i="2"/>
  <c r="AH120" i="2"/>
  <c r="AG120" i="2"/>
  <c r="AI119" i="2"/>
  <c r="AH119" i="2"/>
  <c r="AG119" i="2"/>
  <c r="AI118" i="2"/>
  <c r="AH118" i="2"/>
  <c r="AG118" i="2"/>
  <c r="AJ118" i="2" s="1"/>
  <c r="AK118" i="2" s="1"/>
  <c r="AK117" i="2"/>
  <c r="AI117" i="2"/>
  <c r="AH117" i="2"/>
  <c r="AG117" i="2"/>
  <c r="AI116" i="2"/>
  <c r="AH116" i="2"/>
  <c r="AG116" i="2"/>
  <c r="AJ116" i="2" s="1"/>
  <c r="AK116" i="2" s="1"/>
  <c r="AR115" i="2"/>
  <c r="AI115" i="2"/>
  <c r="AH115" i="2"/>
  <c r="AG115" i="2"/>
  <c r="AI114" i="2"/>
  <c r="AH114" i="2"/>
  <c r="AG114" i="2"/>
  <c r="AJ114" i="2" s="1"/>
  <c r="AK114" i="2" s="1"/>
  <c r="AM113" i="2"/>
  <c r="AI113" i="2"/>
  <c r="AH113" i="2"/>
  <c r="AG113" i="2"/>
  <c r="AI112" i="2"/>
  <c r="AH112" i="2"/>
  <c r="AG112" i="2"/>
  <c r="AI111" i="2"/>
  <c r="AH111" i="2"/>
  <c r="AG111" i="2"/>
  <c r="AI110" i="2"/>
  <c r="AH110" i="2"/>
  <c r="AG110" i="2"/>
  <c r="AI109" i="2"/>
  <c r="AH109" i="2"/>
  <c r="AG109" i="2"/>
  <c r="AI108" i="2"/>
  <c r="AH108" i="2"/>
  <c r="AG108" i="2"/>
  <c r="AR107" i="2"/>
  <c r="AI107" i="2"/>
  <c r="AH107" i="2"/>
  <c r="AG107" i="2"/>
  <c r="AI106" i="2"/>
  <c r="AH106" i="2"/>
  <c r="AG106" i="2"/>
  <c r="AM105" i="2"/>
  <c r="AI105" i="2"/>
  <c r="AH105" i="2"/>
  <c r="AG105" i="2"/>
  <c r="AK104" i="2"/>
  <c r="AI104" i="2"/>
  <c r="AH104" i="2"/>
  <c r="AG104" i="2"/>
  <c r="AR103" i="2"/>
  <c r="AI103" i="2"/>
  <c r="AH103" i="2"/>
  <c r="AG103" i="2"/>
  <c r="AI102" i="2"/>
  <c r="AH102" i="2"/>
  <c r="AG102" i="2"/>
  <c r="AJ102" i="2" s="1"/>
  <c r="AK102" i="2" s="1"/>
  <c r="AM101" i="2"/>
  <c r="AI101" i="2"/>
  <c r="AH101" i="2"/>
  <c r="AG101" i="2"/>
  <c r="AI100" i="2"/>
  <c r="AH100" i="2"/>
  <c r="AG100" i="2"/>
  <c r="AM99" i="2"/>
  <c r="AI99" i="2"/>
  <c r="AH99" i="2"/>
  <c r="AG99" i="2"/>
  <c r="AJ99" i="2" s="1"/>
  <c r="AK99" i="2" s="1"/>
  <c r="AI98" i="2"/>
  <c r="AH98" i="2"/>
  <c r="AG98" i="2"/>
  <c r="AI97" i="2"/>
  <c r="AH97" i="2"/>
  <c r="AG97" i="2"/>
  <c r="AI96" i="2"/>
  <c r="AH96" i="2"/>
  <c r="AG96" i="2"/>
  <c r="AJ96" i="2" s="1"/>
  <c r="AK96" i="2" s="1"/>
  <c r="AI95" i="2"/>
  <c r="AH95" i="2"/>
  <c r="AG95" i="2"/>
  <c r="AI94" i="2"/>
  <c r="AH94" i="2"/>
  <c r="AG94" i="2"/>
  <c r="AI93" i="2"/>
  <c r="AH93" i="2"/>
  <c r="AG93" i="2"/>
  <c r="AI92" i="2"/>
  <c r="AH92" i="2"/>
  <c r="AG92" i="2"/>
  <c r="AM91" i="2"/>
  <c r="AI91" i="2"/>
  <c r="AH91" i="2"/>
  <c r="AG91" i="2"/>
  <c r="AI90" i="2"/>
  <c r="AH90" i="2"/>
  <c r="AG90" i="2"/>
  <c r="AI89" i="2"/>
  <c r="AH89" i="2"/>
  <c r="AG89" i="2"/>
  <c r="AI88" i="2"/>
  <c r="AH88" i="2"/>
  <c r="AG88" i="2"/>
  <c r="AI87" i="2"/>
  <c r="AH87" i="2"/>
  <c r="AG87" i="2"/>
  <c r="AI86" i="2"/>
  <c r="AH86" i="2"/>
  <c r="AG86" i="2"/>
  <c r="AM85" i="2"/>
  <c r="AI85" i="2"/>
  <c r="AH85" i="2"/>
  <c r="AG85" i="2"/>
  <c r="AI84" i="2"/>
  <c r="AH84" i="2"/>
  <c r="AG84" i="2"/>
  <c r="AI83" i="2"/>
  <c r="AH83" i="2"/>
  <c r="AG83" i="2"/>
  <c r="AI82" i="2"/>
  <c r="AH82" i="2"/>
  <c r="AG82" i="2"/>
  <c r="AI81" i="2"/>
  <c r="AH81" i="2"/>
  <c r="AG81" i="2"/>
  <c r="AI80" i="2"/>
  <c r="AH80" i="2"/>
  <c r="AG80" i="2"/>
  <c r="AI79" i="2"/>
  <c r="AH79" i="2"/>
  <c r="AG79" i="2"/>
  <c r="AI78" i="2"/>
  <c r="AH78" i="2"/>
  <c r="AG78" i="2"/>
  <c r="AR77" i="2"/>
  <c r="AI77" i="2"/>
  <c r="AH77" i="2"/>
  <c r="AG77" i="2"/>
  <c r="AI76" i="2"/>
  <c r="AH76" i="2"/>
  <c r="AG76" i="2"/>
  <c r="AI75" i="2"/>
  <c r="AH75" i="2"/>
  <c r="AG75" i="2"/>
  <c r="AI74" i="2"/>
  <c r="AH74" i="2"/>
  <c r="AG74" i="2"/>
  <c r="AI73" i="2"/>
  <c r="AH73" i="2"/>
  <c r="AG73" i="2"/>
  <c r="AI72" i="2"/>
  <c r="AH72" i="2"/>
  <c r="AG72" i="2"/>
  <c r="AI71" i="2"/>
  <c r="AH71" i="2"/>
  <c r="AG71" i="2"/>
  <c r="AM70" i="2"/>
  <c r="AI70" i="2"/>
  <c r="AH70" i="2"/>
  <c r="AG70" i="2"/>
  <c r="AI69" i="2"/>
  <c r="AH69" i="2"/>
  <c r="AG69" i="2"/>
  <c r="AI68" i="2"/>
  <c r="AH68" i="2"/>
  <c r="AG68" i="2"/>
  <c r="AI67" i="2"/>
  <c r="AH67" i="2"/>
  <c r="AG67" i="2"/>
  <c r="AK66" i="2"/>
  <c r="AI66" i="2"/>
  <c r="AH66" i="2"/>
  <c r="AG66" i="2"/>
  <c r="AK65" i="2"/>
  <c r="AI65" i="2"/>
  <c r="AH65" i="2"/>
  <c r="AG65" i="2"/>
  <c r="AI64" i="2"/>
  <c r="AH64" i="2"/>
  <c r="AG64" i="2"/>
  <c r="AJ64" i="2" s="1"/>
  <c r="AK64" i="2" s="1"/>
  <c r="AI63" i="2"/>
  <c r="AH63" i="2"/>
  <c r="AG63" i="2"/>
  <c r="AJ63" i="2" s="1"/>
  <c r="AK63" i="2" s="1"/>
  <c r="AI62" i="2"/>
  <c r="AH62" i="2"/>
  <c r="AG62" i="2"/>
  <c r="AI61" i="2"/>
  <c r="AH61" i="2"/>
  <c r="AG61" i="2"/>
  <c r="AJ61" i="2" s="1"/>
  <c r="AK61" i="2" s="1"/>
  <c r="AI60" i="2"/>
  <c r="AH60" i="2"/>
  <c r="AG60" i="2"/>
  <c r="AI59" i="2"/>
  <c r="AH59" i="2"/>
  <c r="AG59" i="2"/>
  <c r="AI58" i="2"/>
  <c r="AH58" i="2"/>
  <c r="AG58" i="2"/>
  <c r="AI57" i="2"/>
  <c r="AH57" i="2"/>
  <c r="AG57" i="2"/>
  <c r="AI56" i="2"/>
  <c r="AH56" i="2"/>
  <c r="AG56" i="2"/>
  <c r="AM55" i="2"/>
  <c r="AI55" i="2"/>
  <c r="AH55" i="2"/>
  <c r="AG55" i="2"/>
  <c r="AI54" i="2"/>
  <c r="AH54" i="2"/>
  <c r="AG54" i="2"/>
  <c r="AI53" i="2"/>
  <c r="AH53" i="2"/>
  <c r="AG53" i="2"/>
  <c r="AR52" i="2"/>
  <c r="AI52" i="2"/>
  <c r="AH52" i="2"/>
  <c r="AG52" i="2"/>
  <c r="AI51" i="2"/>
  <c r="AH51" i="2"/>
  <c r="AG51" i="2"/>
  <c r="AI50" i="2"/>
  <c r="AH50" i="2"/>
  <c r="AG50" i="2"/>
  <c r="AJ50" i="2" s="1"/>
  <c r="AK50" i="2" s="1"/>
  <c r="AI49" i="2"/>
  <c r="AH49" i="2"/>
  <c r="AG49" i="2"/>
  <c r="AI48" i="2"/>
  <c r="AH48" i="2"/>
  <c r="AG48" i="2"/>
  <c r="AR47" i="2"/>
  <c r="AI47" i="2"/>
  <c r="AH47" i="2"/>
  <c r="AG47" i="2"/>
  <c r="AI46" i="2"/>
  <c r="AH46" i="2"/>
  <c r="AG46" i="2"/>
  <c r="AI45" i="2"/>
  <c r="AH45" i="2"/>
  <c r="AG45" i="2"/>
  <c r="AI44" i="2"/>
  <c r="AH44" i="2"/>
  <c r="AG44" i="2"/>
  <c r="AI43" i="2"/>
  <c r="AH43" i="2"/>
  <c r="AG43" i="2"/>
  <c r="AI42" i="2"/>
  <c r="AH42" i="2"/>
  <c r="AG42" i="2"/>
  <c r="AI41" i="2"/>
  <c r="AH41" i="2"/>
  <c r="AG41" i="2"/>
  <c r="AI40" i="2"/>
  <c r="AH40" i="2"/>
  <c r="AG40" i="2"/>
  <c r="AI39" i="2"/>
  <c r="AH39" i="2"/>
  <c r="AG39" i="2"/>
  <c r="AI38" i="2"/>
  <c r="AH38" i="2"/>
  <c r="AG38" i="2"/>
  <c r="AI37" i="2"/>
  <c r="AH37" i="2"/>
  <c r="AG37" i="2"/>
  <c r="AI36" i="2"/>
  <c r="AH36" i="2"/>
  <c r="AG36" i="2"/>
  <c r="AM35" i="2"/>
  <c r="AI35" i="2"/>
  <c r="AH35" i="2"/>
  <c r="AG35" i="2"/>
  <c r="AI34" i="2"/>
  <c r="AH34" i="2"/>
  <c r="AG34" i="2"/>
  <c r="AM33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R26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R22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M18" i="2"/>
  <c r="AI18" i="2"/>
  <c r="AH18" i="2"/>
  <c r="AG18" i="2"/>
  <c r="AR17" i="2"/>
  <c r="AI17" i="2"/>
  <c r="AH17" i="2"/>
  <c r="AG17" i="2"/>
  <c r="AM16" i="2"/>
  <c r="AI16" i="2"/>
  <c r="AH16" i="2"/>
  <c r="AG16" i="2"/>
  <c r="AI15" i="2"/>
  <c r="AH15" i="2"/>
  <c r="AG15" i="2"/>
  <c r="AR14" i="2"/>
  <c r="AM14" i="2"/>
  <c r="AI14" i="2"/>
  <c r="AH14" i="2"/>
  <c r="AG14" i="2"/>
  <c r="AI13" i="2"/>
  <c r="AH13" i="2"/>
  <c r="AG13" i="2"/>
  <c r="AM12" i="2"/>
  <c r="AI12" i="2"/>
  <c r="AH12" i="2"/>
  <c r="AG12" i="2"/>
  <c r="AI11" i="2"/>
  <c r="AH11" i="2"/>
  <c r="AG11" i="2"/>
  <c r="AM10" i="2"/>
  <c r="AI10" i="2"/>
  <c r="AH10" i="2"/>
  <c r="AG10" i="2"/>
  <c r="AR9" i="2"/>
  <c r="AI9" i="2"/>
  <c r="AH9" i="2"/>
  <c r="AG9" i="2"/>
  <c r="AM8" i="2"/>
  <c r="AI8" i="2"/>
  <c r="AH8" i="2"/>
  <c r="AG8" i="2"/>
  <c r="AI7" i="2"/>
  <c r="AH7" i="2"/>
  <c r="AG7" i="2"/>
  <c r="AI6" i="2"/>
  <c r="AH6" i="2"/>
  <c r="AG6" i="2"/>
  <c r="F2" i="2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AL176" i="1" s="1"/>
  <c r="J177" i="1"/>
  <c r="I177" i="1"/>
  <c r="AI176" i="1"/>
  <c r="AH176" i="1"/>
  <c r="AG176" i="1"/>
  <c r="AI175" i="1"/>
  <c r="AH175" i="1"/>
  <c r="AG175" i="1"/>
  <c r="AI174" i="1"/>
  <c r="AH174" i="1"/>
  <c r="AG174" i="1"/>
  <c r="AI173" i="1"/>
  <c r="AH173" i="1"/>
  <c r="AG173" i="1"/>
  <c r="AI172" i="1"/>
  <c r="AH172" i="1"/>
  <c r="AG172" i="1"/>
  <c r="AL171" i="1"/>
  <c r="AI171" i="1"/>
  <c r="AH171" i="1"/>
  <c r="AG171" i="1"/>
  <c r="AQ170" i="1"/>
  <c r="AL170" i="1"/>
  <c r="AI170" i="1"/>
  <c r="AH170" i="1"/>
  <c r="AG170" i="1"/>
  <c r="AL169" i="1"/>
  <c r="AI169" i="1"/>
  <c r="AH169" i="1"/>
  <c r="AG169" i="1"/>
  <c r="AL168" i="1"/>
  <c r="AI168" i="1"/>
  <c r="AH168" i="1"/>
  <c r="AG168" i="1"/>
  <c r="AQ167" i="1"/>
  <c r="AL167" i="1"/>
  <c r="AI167" i="1"/>
  <c r="AH167" i="1"/>
  <c r="AG167" i="1"/>
  <c r="AQ166" i="1"/>
  <c r="AL166" i="1"/>
  <c r="AI166" i="1"/>
  <c r="AH166" i="1"/>
  <c r="AG166" i="1"/>
  <c r="AL165" i="1"/>
  <c r="AI165" i="1"/>
  <c r="AH165" i="1"/>
  <c r="AG165" i="1"/>
  <c r="AL164" i="1"/>
  <c r="AI164" i="1"/>
  <c r="AH164" i="1"/>
  <c r="AG164" i="1"/>
  <c r="AL163" i="1"/>
  <c r="AI163" i="1"/>
  <c r="AH163" i="1"/>
  <c r="AG163" i="1"/>
  <c r="AQ162" i="1"/>
  <c r="AL162" i="1"/>
  <c r="AI162" i="1"/>
  <c r="AH162" i="1"/>
  <c r="AG162" i="1"/>
  <c r="AL161" i="1"/>
  <c r="AI161" i="1"/>
  <c r="AH161" i="1"/>
  <c r="AG161" i="1"/>
  <c r="AL160" i="1"/>
  <c r="AI160" i="1"/>
  <c r="AH160" i="1"/>
  <c r="AG160" i="1"/>
  <c r="AL159" i="1"/>
  <c r="AI159" i="1"/>
  <c r="AH159" i="1"/>
  <c r="AG159" i="1"/>
  <c r="AQ158" i="1"/>
  <c r="AL158" i="1"/>
  <c r="AI158" i="1"/>
  <c r="AH158" i="1"/>
  <c r="AG158" i="1"/>
  <c r="AJ158" i="1" s="1"/>
  <c r="AK158" i="1" s="1"/>
  <c r="AL157" i="1"/>
  <c r="AI157" i="1"/>
  <c r="AH157" i="1"/>
  <c r="AG157" i="1"/>
  <c r="AL156" i="1"/>
  <c r="AI156" i="1"/>
  <c r="AH156" i="1"/>
  <c r="AG156" i="1"/>
  <c r="AL155" i="1"/>
  <c r="AI155" i="1"/>
  <c r="AH155" i="1"/>
  <c r="AG155" i="1"/>
  <c r="AQ154" i="1"/>
  <c r="AL154" i="1"/>
  <c r="AI154" i="1"/>
  <c r="AH154" i="1"/>
  <c r="AG154" i="1"/>
  <c r="AL153" i="1"/>
  <c r="AI153" i="1"/>
  <c r="AH153" i="1"/>
  <c r="AG153" i="1"/>
  <c r="AQ152" i="1"/>
  <c r="AL152" i="1"/>
  <c r="AI152" i="1"/>
  <c r="AH152" i="1"/>
  <c r="AG152" i="1"/>
  <c r="AL151" i="1"/>
  <c r="AI151" i="1"/>
  <c r="AH151" i="1"/>
  <c r="AG151" i="1"/>
  <c r="AL150" i="1"/>
  <c r="AI150" i="1"/>
  <c r="AH150" i="1"/>
  <c r="AG150" i="1"/>
  <c r="AL149" i="1"/>
  <c r="AI149" i="1"/>
  <c r="AH149" i="1"/>
  <c r="AG149" i="1"/>
  <c r="AL148" i="1"/>
  <c r="AI148" i="1"/>
  <c r="AH148" i="1"/>
  <c r="AG148" i="1"/>
  <c r="AL147" i="1"/>
  <c r="AI147" i="1"/>
  <c r="AH147" i="1"/>
  <c r="AG147" i="1"/>
  <c r="AQ146" i="1"/>
  <c r="AL146" i="1"/>
  <c r="AI146" i="1"/>
  <c r="AH146" i="1"/>
  <c r="AG146" i="1"/>
  <c r="AQ145" i="1"/>
  <c r="AL145" i="1"/>
  <c r="AI145" i="1"/>
  <c r="AH145" i="1"/>
  <c r="AG145" i="1"/>
  <c r="AJ145" i="1" s="1"/>
  <c r="AK145" i="1" s="1"/>
  <c r="AL144" i="1"/>
  <c r="AI144" i="1"/>
  <c r="AH144" i="1"/>
  <c r="AG144" i="1"/>
  <c r="AJ144" i="1" s="1"/>
  <c r="AQ143" i="1"/>
  <c r="AL143" i="1"/>
  <c r="AI143" i="1"/>
  <c r="AH143" i="1"/>
  <c r="AG143" i="1"/>
  <c r="AL142" i="1"/>
  <c r="AI142" i="1"/>
  <c r="AH142" i="1"/>
  <c r="AG142" i="1"/>
  <c r="AL141" i="1"/>
  <c r="AI141" i="1"/>
  <c r="AH141" i="1"/>
  <c r="AG141" i="1"/>
  <c r="AL140" i="1"/>
  <c r="AI140" i="1"/>
  <c r="AH140" i="1"/>
  <c r="AG140" i="1"/>
  <c r="AL139" i="1"/>
  <c r="AI139" i="1"/>
  <c r="AH139" i="1"/>
  <c r="AG139" i="1"/>
  <c r="AL138" i="1"/>
  <c r="AI138" i="1"/>
  <c r="AH138" i="1"/>
  <c r="AG138" i="1"/>
  <c r="AQ137" i="1"/>
  <c r="AL137" i="1"/>
  <c r="AI137" i="1"/>
  <c r="AH137" i="1"/>
  <c r="AJ137" i="1" s="1"/>
  <c r="AG137" i="1"/>
  <c r="AL136" i="1"/>
  <c r="AI136" i="1"/>
  <c r="AH136" i="1"/>
  <c r="AG136" i="1"/>
  <c r="AL135" i="1"/>
  <c r="AI135" i="1"/>
  <c r="AH135" i="1"/>
  <c r="AG135" i="1"/>
  <c r="AQ134" i="1"/>
  <c r="AL134" i="1"/>
  <c r="AI134" i="1"/>
  <c r="AH134" i="1"/>
  <c r="AG134" i="1"/>
  <c r="AQ133" i="1"/>
  <c r="AL133" i="1"/>
  <c r="AI133" i="1"/>
  <c r="AH133" i="1"/>
  <c r="AG133" i="1"/>
  <c r="AJ133" i="1" s="1"/>
  <c r="AL132" i="1"/>
  <c r="AI132" i="1"/>
  <c r="AH132" i="1"/>
  <c r="AG132" i="1"/>
  <c r="AL131" i="1"/>
  <c r="AI131" i="1"/>
  <c r="AH131" i="1"/>
  <c r="AG131" i="1"/>
  <c r="AJ131" i="1" s="1"/>
  <c r="AL130" i="1"/>
  <c r="AI130" i="1"/>
  <c r="AH130" i="1"/>
  <c r="AG130" i="1"/>
  <c r="AJ130" i="1" s="1"/>
  <c r="AL129" i="1"/>
  <c r="AI129" i="1"/>
  <c r="AH129" i="1"/>
  <c r="AG129" i="1"/>
  <c r="AJ129" i="1" s="1"/>
  <c r="AL128" i="1"/>
  <c r="AI128" i="1"/>
  <c r="AH128" i="1"/>
  <c r="AG128" i="1"/>
  <c r="AL127" i="1"/>
  <c r="AI127" i="1"/>
  <c r="AH127" i="1"/>
  <c r="AG127" i="1"/>
  <c r="AL126" i="1"/>
  <c r="AI126" i="1"/>
  <c r="AH126" i="1"/>
  <c r="AG126" i="1"/>
  <c r="AL125" i="1"/>
  <c r="AI125" i="1"/>
  <c r="AH125" i="1"/>
  <c r="AG125" i="1"/>
  <c r="AL124" i="1"/>
  <c r="AI124" i="1"/>
  <c r="AH124" i="1"/>
  <c r="AG124" i="1"/>
  <c r="AL123" i="1"/>
  <c r="AI123" i="1"/>
  <c r="AH123" i="1"/>
  <c r="AG123" i="1"/>
  <c r="AQ122" i="1"/>
  <c r="AL122" i="1"/>
  <c r="AI122" i="1"/>
  <c r="AH122" i="1"/>
  <c r="AG122" i="1"/>
  <c r="AL121" i="1"/>
  <c r="AI121" i="1"/>
  <c r="AH121" i="1"/>
  <c r="AG121" i="1"/>
  <c r="AJ121" i="1" s="1"/>
  <c r="AK121" i="1" s="1"/>
  <c r="AL120" i="1"/>
  <c r="AK120" i="1"/>
  <c r="AI120" i="1"/>
  <c r="AH120" i="1"/>
  <c r="AG120" i="1"/>
  <c r="AQ119" i="1"/>
  <c r="AL119" i="1"/>
  <c r="AI119" i="1"/>
  <c r="AH119" i="1"/>
  <c r="AG119" i="1"/>
  <c r="AJ119" i="1" s="1"/>
  <c r="AK119" i="1" s="1"/>
  <c r="AL118" i="1"/>
  <c r="AI118" i="1"/>
  <c r="AH118" i="1"/>
  <c r="AG118" i="1"/>
  <c r="AL117" i="1"/>
  <c r="AI117" i="1"/>
  <c r="AH117" i="1"/>
  <c r="AG117" i="1"/>
  <c r="AL116" i="1"/>
  <c r="AI116" i="1"/>
  <c r="AH116" i="1"/>
  <c r="AG116" i="1"/>
  <c r="AL115" i="1"/>
  <c r="AI115" i="1"/>
  <c r="AH115" i="1"/>
  <c r="AG115" i="1"/>
  <c r="AL114" i="1"/>
  <c r="AI114" i="1"/>
  <c r="AH114" i="1"/>
  <c r="AG114" i="1"/>
  <c r="AL113" i="1"/>
  <c r="AI113" i="1"/>
  <c r="AH113" i="1"/>
  <c r="AG113" i="1"/>
  <c r="AL112" i="1"/>
  <c r="AI112" i="1"/>
  <c r="AH112" i="1"/>
  <c r="AG112" i="1"/>
  <c r="AQ111" i="1"/>
  <c r="AL111" i="1"/>
  <c r="AI111" i="1"/>
  <c r="AH111" i="1"/>
  <c r="AG111" i="1"/>
  <c r="AL110" i="1"/>
  <c r="AI110" i="1"/>
  <c r="AH110" i="1"/>
  <c r="AG110" i="1"/>
  <c r="AL109" i="1"/>
  <c r="AI109" i="1"/>
  <c r="AH109" i="1"/>
  <c r="AG109" i="1"/>
  <c r="AL108" i="1"/>
  <c r="AI108" i="1"/>
  <c r="AH108" i="1"/>
  <c r="AG108" i="1"/>
  <c r="AL107" i="1"/>
  <c r="AI107" i="1"/>
  <c r="AH107" i="1"/>
  <c r="AG107" i="1"/>
  <c r="AL106" i="1"/>
  <c r="AI106" i="1"/>
  <c r="AH106" i="1"/>
  <c r="AG106" i="1"/>
  <c r="AJ106" i="1" s="1"/>
  <c r="AK106" i="1" s="1"/>
  <c r="AL105" i="1"/>
  <c r="AI105" i="1"/>
  <c r="AH105" i="1"/>
  <c r="AG105" i="1"/>
  <c r="AL104" i="1"/>
  <c r="AI104" i="1"/>
  <c r="AH104" i="1"/>
  <c r="AG104" i="1"/>
  <c r="AL103" i="1"/>
  <c r="AI103" i="1"/>
  <c r="AH103" i="1"/>
  <c r="AG103" i="1"/>
  <c r="AJ103" i="1" s="1"/>
  <c r="AK103" i="1" s="1"/>
  <c r="AL102" i="1"/>
  <c r="AI102" i="1"/>
  <c r="AH102" i="1"/>
  <c r="AG102" i="1"/>
  <c r="AL101" i="1"/>
  <c r="AI101" i="1"/>
  <c r="AH101" i="1"/>
  <c r="AG101" i="1"/>
  <c r="AL100" i="1"/>
  <c r="AI100" i="1"/>
  <c r="AH100" i="1"/>
  <c r="AG100" i="1"/>
  <c r="AL99" i="1"/>
  <c r="AI99" i="1"/>
  <c r="AH99" i="1"/>
  <c r="AG99" i="1"/>
  <c r="AL98" i="1"/>
  <c r="AI98" i="1"/>
  <c r="AH98" i="1"/>
  <c r="AG98" i="1"/>
  <c r="AL97" i="1"/>
  <c r="AI97" i="1"/>
  <c r="AH97" i="1"/>
  <c r="AG97" i="1"/>
  <c r="AL96" i="1"/>
  <c r="AI96" i="1"/>
  <c r="AH96" i="1"/>
  <c r="AG96" i="1"/>
  <c r="AL95" i="1"/>
  <c r="AI95" i="1"/>
  <c r="AH95" i="1"/>
  <c r="AG95" i="1"/>
  <c r="AL94" i="1"/>
  <c r="AI94" i="1"/>
  <c r="AH94" i="1"/>
  <c r="AG94" i="1"/>
  <c r="AJ94" i="1" s="1"/>
  <c r="AK94" i="1" s="1"/>
  <c r="AL93" i="1"/>
  <c r="AI93" i="1"/>
  <c r="AH93" i="1"/>
  <c r="AG93" i="1"/>
  <c r="AL92" i="1"/>
  <c r="AI92" i="1"/>
  <c r="AH92" i="1"/>
  <c r="AG92" i="1"/>
  <c r="AL91" i="1"/>
  <c r="AI91" i="1"/>
  <c r="AH91" i="1"/>
  <c r="AG91" i="1"/>
  <c r="AL90" i="1"/>
  <c r="AI90" i="1"/>
  <c r="AH90" i="1"/>
  <c r="AG90" i="1"/>
  <c r="AL89" i="1"/>
  <c r="AI89" i="1"/>
  <c r="AH89" i="1"/>
  <c r="AG89" i="1"/>
  <c r="AL88" i="1"/>
  <c r="AI88" i="1"/>
  <c r="AH88" i="1"/>
  <c r="AG88" i="1"/>
  <c r="AL87" i="1"/>
  <c r="AI87" i="1"/>
  <c r="AH87" i="1"/>
  <c r="AG87" i="1"/>
  <c r="AJ87" i="1" s="1"/>
  <c r="AK87" i="1" s="1"/>
  <c r="AL86" i="1"/>
  <c r="AI86" i="1"/>
  <c r="AH86" i="1"/>
  <c r="AG86" i="1"/>
  <c r="AL85" i="1"/>
  <c r="AI85" i="1"/>
  <c r="AH85" i="1"/>
  <c r="AG85" i="1"/>
  <c r="AL84" i="1"/>
  <c r="AI84" i="1"/>
  <c r="AH84" i="1"/>
  <c r="AG84" i="1"/>
  <c r="AL83" i="1"/>
  <c r="AI83" i="1"/>
  <c r="AH83" i="1"/>
  <c r="AG83" i="1"/>
  <c r="AL82" i="1"/>
  <c r="AI82" i="1"/>
  <c r="AH82" i="1"/>
  <c r="AG82" i="1"/>
  <c r="AL81" i="1"/>
  <c r="AI81" i="1"/>
  <c r="AH81" i="1"/>
  <c r="AG81" i="1"/>
  <c r="AL80" i="1"/>
  <c r="AI80" i="1"/>
  <c r="AH80" i="1"/>
  <c r="AG80" i="1"/>
  <c r="AL79" i="1"/>
  <c r="AK79" i="1"/>
  <c r="AI79" i="1"/>
  <c r="AH79" i="1"/>
  <c r="AG79" i="1"/>
  <c r="AL78" i="1"/>
  <c r="AI78" i="1"/>
  <c r="AH78" i="1"/>
  <c r="AG78" i="1"/>
  <c r="AJ78" i="1" s="1"/>
  <c r="AK78" i="1" s="1"/>
  <c r="AL77" i="1"/>
  <c r="AI77" i="1"/>
  <c r="AH77" i="1"/>
  <c r="AG77" i="1"/>
  <c r="AL76" i="1"/>
  <c r="AK76" i="1"/>
  <c r="AI76" i="1"/>
  <c r="AH76" i="1"/>
  <c r="AG76" i="1"/>
  <c r="AL75" i="1"/>
  <c r="AI75" i="1"/>
  <c r="AH75" i="1"/>
  <c r="AG75" i="1"/>
  <c r="AL74" i="1"/>
  <c r="AI74" i="1"/>
  <c r="AH74" i="1"/>
  <c r="AG74" i="1"/>
  <c r="AJ74" i="1" s="1"/>
  <c r="AK74" i="1" s="1"/>
  <c r="AL73" i="1"/>
  <c r="AI73" i="1"/>
  <c r="AH73" i="1"/>
  <c r="AG73" i="1"/>
  <c r="AJ73" i="1" s="1"/>
  <c r="AK73" i="1" s="1"/>
  <c r="AL72" i="1"/>
  <c r="AI72" i="1"/>
  <c r="AH72" i="1"/>
  <c r="AG72" i="1"/>
  <c r="AL71" i="1"/>
  <c r="AI71" i="1"/>
  <c r="AH71" i="1"/>
  <c r="AG71" i="1"/>
  <c r="AL70" i="1"/>
  <c r="AI70" i="1"/>
  <c r="AH70" i="1"/>
  <c r="AG70" i="1"/>
  <c r="AL69" i="1"/>
  <c r="AI69" i="1"/>
  <c r="AH69" i="1"/>
  <c r="AG69" i="1"/>
  <c r="AL68" i="1"/>
  <c r="AI68" i="1"/>
  <c r="AH68" i="1"/>
  <c r="AG68" i="1"/>
  <c r="AL67" i="1"/>
  <c r="AI67" i="1"/>
  <c r="AH67" i="1"/>
  <c r="AG67" i="1"/>
  <c r="AL66" i="1"/>
  <c r="AI66" i="1"/>
  <c r="AH66" i="1"/>
  <c r="AG66" i="1"/>
  <c r="AL65" i="1"/>
  <c r="AI65" i="1"/>
  <c r="AH65" i="1"/>
  <c r="AG65" i="1"/>
  <c r="AL64" i="1"/>
  <c r="AJ64" i="1"/>
  <c r="AI64" i="1"/>
  <c r="AH64" i="1"/>
  <c r="AG64" i="1"/>
  <c r="AQ63" i="1"/>
  <c r="AL63" i="1"/>
  <c r="AI63" i="1"/>
  <c r="AH63" i="1"/>
  <c r="AG63" i="1"/>
  <c r="AL62" i="1"/>
  <c r="AI62" i="1"/>
  <c r="AH62" i="1"/>
  <c r="AG62" i="1"/>
  <c r="AL61" i="1"/>
  <c r="AI61" i="1"/>
  <c r="AH61" i="1"/>
  <c r="AG61" i="1"/>
  <c r="AL60" i="1"/>
  <c r="AI60" i="1"/>
  <c r="AH60" i="1"/>
  <c r="AG60" i="1"/>
  <c r="AL59" i="1"/>
  <c r="AI59" i="1"/>
  <c r="AH59" i="1"/>
  <c r="AG59" i="1"/>
  <c r="AQ58" i="1"/>
  <c r="AL58" i="1"/>
  <c r="AI58" i="1"/>
  <c r="AH58" i="1"/>
  <c r="AG58" i="1"/>
  <c r="AL57" i="1"/>
  <c r="AI57" i="1"/>
  <c r="AH57" i="1"/>
  <c r="AG57" i="1"/>
  <c r="AL56" i="1"/>
  <c r="AI56" i="1"/>
  <c r="AH56" i="1"/>
  <c r="AG56" i="1"/>
  <c r="AL55" i="1"/>
  <c r="AI55" i="1"/>
  <c r="AH55" i="1"/>
  <c r="AG55" i="1"/>
  <c r="AL54" i="1"/>
  <c r="AI54" i="1"/>
  <c r="AH54" i="1"/>
  <c r="AG54" i="1"/>
  <c r="AL53" i="1"/>
  <c r="AI53" i="1"/>
  <c r="AH53" i="1"/>
  <c r="AG53" i="1"/>
  <c r="AL52" i="1"/>
  <c r="AI52" i="1"/>
  <c r="AH52" i="1"/>
  <c r="AG52" i="1"/>
  <c r="AL51" i="1"/>
  <c r="AI51" i="1"/>
  <c r="AH51" i="1"/>
  <c r="AG51" i="1"/>
  <c r="AL50" i="1"/>
  <c r="AI50" i="1"/>
  <c r="AH50" i="1"/>
  <c r="AG50" i="1"/>
  <c r="AL49" i="1"/>
  <c r="AI49" i="1"/>
  <c r="AH49" i="1"/>
  <c r="AG49" i="1"/>
  <c r="AL48" i="1"/>
  <c r="AI48" i="1"/>
  <c r="AH48" i="1"/>
  <c r="AG48" i="1"/>
  <c r="AL47" i="1"/>
  <c r="AI47" i="1"/>
  <c r="AH47" i="1"/>
  <c r="AG47" i="1"/>
  <c r="AL46" i="1"/>
  <c r="AI46" i="1"/>
  <c r="AH46" i="1"/>
  <c r="AG46" i="1"/>
  <c r="AL45" i="1"/>
  <c r="AI45" i="1"/>
  <c r="AH45" i="1"/>
  <c r="AG45" i="1"/>
  <c r="AL44" i="1"/>
  <c r="AI44" i="1"/>
  <c r="AH44" i="1"/>
  <c r="AG44" i="1"/>
  <c r="AL43" i="1"/>
  <c r="AI43" i="1"/>
  <c r="AH43" i="1"/>
  <c r="AG43" i="1"/>
  <c r="AL42" i="1"/>
  <c r="AI42" i="1"/>
  <c r="AH42" i="1"/>
  <c r="AG42" i="1"/>
  <c r="AL41" i="1"/>
  <c r="AI41" i="1"/>
  <c r="AH41" i="1"/>
  <c r="AG41" i="1"/>
  <c r="AL40" i="1"/>
  <c r="AI40" i="1"/>
  <c r="AH40" i="1"/>
  <c r="AG40" i="1"/>
  <c r="AL39" i="1"/>
  <c r="AI39" i="1"/>
  <c r="AH39" i="1"/>
  <c r="AG39" i="1"/>
  <c r="AL38" i="1"/>
  <c r="AI38" i="1"/>
  <c r="AH38" i="1"/>
  <c r="AG38" i="1"/>
  <c r="AL37" i="1"/>
  <c r="AI37" i="1"/>
  <c r="AH37" i="1"/>
  <c r="AG37" i="1"/>
  <c r="AL36" i="1"/>
  <c r="AI36" i="1"/>
  <c r="AH36" i="1"/>
  <c r="AG36" i="1"/>
  <c r="AL35" i="1"/>
  <c r="AI35" i="1"/>
  <c r="AH35" i="1"/>
  <c r="AG35" i="1"/>
  <c r="AL34" i="1"/>
  <c r="AI34" i="1"/>
  <c r="AH34" i="1"/>
  <c r="AG34" i="1"/>
  <c r="AL33" i="1"/>
  <c r="AI33" i="1"/>
  <c r="AH33" i="1"/>
  <c r="AJ33" i="1" s="1"/>
  <c r="AG33" i="1"/>
  <c r="AL32" i="1"/>
  <c r="AI32" i="1"/>
  <c r="AH32" i="1"/>
  <c r="AG32" i="1"/>
  <c r="AL31" i="1"/>
  <c r="AI31" i="1"/>
  <c r="AH31" i="1"/>
  <c r="AG31" i="1"/>
  <c r="AL30" i="1"/>
  <c r="AI30" i="1"/>
  <c r="AH30" i="1"/>
  <c r="AG30" i="1"/>
  <c r="AQ29" i="1"/>
  <c r="AL29" i="1"/>
  <c r="AI29" i="1"/>
  <c r="AH29" i="1"/>
  <c r="AG29" i="1"/>
  <c r="AL28" i="1"/>
  <c r="AI28" i="1"/>
  <c r="AH28" i="1"/>
  <c r="AG28" i="1"/>
  <c r="AL27" i="1"/>
  <c r="AI27" i="1"/>
  <c r="AH27" i="1"/>
  <c r="AG27" i="1"/>
  <c r="AL26" i="1"/>
  <c r="AI26" i="1"/>
  <c r="AH26" i="1"/>
  <c r="AG26" i="1"/>
  <c r="AL25" i="1"/>
  <c r="AI25" i="1"/>
  <c r="AH25" i="1"/>
  <c r="AG25" i="1"/>
  <c r="AL24" i="1"/>
  <c r="AI24" i="1"/>
  <c r="AH24" i="1"/>
  <c r="AG24" i="1"/>
  <c r="AL23" i="1"/>
  <c r="AI23" i="1"/>
  <c r="AH23" i="1"/>
  <c r="AG23" i="1"/>
  <c r="AL22" i="1"/>
  <c r="AI22" i="1"/>
  <c r="AH22" i="1"/>
  <c r="AG22" i="1"/>
  <c r="AQ21" i="1"/>
  <c r="AL21" i="1"/>
  <c r="AI21" i="1"/>
  <c r="AH21" i="1"/>
  <c r="AG21" i="1"/>
  <c r="AL20" i="1"/>
  <c r="AI20" i="1"/>
  <c r="AH20" i="1"/>
  <c r="AG20" i="1"/>
  <c r="AL19" i="1"/>
  <c r="AI19" i="1"/>
  <c r="AH19" i="1"/>
  <c r="AG19" i="1"/>
  <c r="AL18" i="1"/>
  <c r="AI18" i="1"/>
  <c r="AH18" i="1"/>
  <c r="AG18" i="1"/>
  <c r="AL17" i="1"/>
  <c r="AI17" i="1"/>
  <c r="AH17" i="1"/>
  <c r="AG17" i="1"/>
  <c r="AL16" i="1"/>
  <c r="AI16" i="1"/>
  <c r="AH16" i="1"/>
  <c r="AG16" i="1"/>
  <c r="AQ15" i="1"/>
  <c r="AL15" i="1"/>
  <c r="AI15" i="1"/>
  <c r="AH15" i="1"/>
  <c r="AG15" i="1"/>
  <c r="AL14" i="1"/>
  <c r="AI14" i="1"/>
  <c r="AH14" i="1"/>
  <c r="AG14" i="1"/>
  <c r="AL13" i="1"/>
  <c r="AI13" i="1"/>
  <c r="AH13" i="1"/>
  <c r="AG13" i="1"/>
  <c r="AL12" i="1"/>
  <c r="AI12" i="1"/>
  <c r="AH12" i="1"/>
  <c r="AG12" i="1"/>
  <c r="AL11" i="1"/>
  <c r="AI11" i="1"/>
  <c r="AH11" i="1"/>
  <c r="AG11" i="1"/>
  <c r="AL10" i="1"/>
  <c r="AI10" i="1"/>
  <c r="AH10" i="1"/>
  <c r="AG10" i="1"/>
  <c r="AL9" i="1"/>
  <c r="AI9" i="1"/>
  <c r="AH9" i="1"/>
  <c r="AG9" i="1"/>
  <c r="AL8" i="1"/>
  <c r="AI8" i="1"/>
  <c r="AH8" i="1"/>
  <c r="AG8" i="1"/>
  <c r="AL7" i="1"/>
  <c r="AI7" i="1"/>
  <c r="AH7" i="1"/>
  <c r="AG7" i="1"/>
  <c r="AQ6" i="1"/>
  <c r="AL6" i="1"/>
  <c r="AI6" i="1"/>
  <c r="AH6" i="1"/>
  <c r="AG6" i="1"/>
  <c r="AL5" i="1"/>
  <c r="AI5" i="1"/>
  <c r="AH5" i="1"/>
  <c r="AG5" i="1"/>
  <c r="D2" i="1"/>
  <c r="AM134" i="2" l="1"/>
  <c r="AJ56" i="1"/>
  <c r="AJ65" i="1"/>
  <c r="AJ77" i="1"/>
  <c r="AJ12" i="1"/>
  <c r="AK129" i="1"/>
  <c r="AK130" i="1"/>
  <c r="AK133" i="1"/>
  <c r="AJ22" i="1"/>
  <c r="AJ23" i="1"/>
  <c r="AJ24" i="1"/>
  <c r="AJ28" i="1"/>
  <c r="AK28" i="1" s="1"/>
  <c r="AJ29" i="1"/>
  <c r="AK29" i="1" s="1"/>
  <c r="AJ112" i="1"/>
  <c r="AJ113" i="1"/>
  <c r="AK113" i="1" s="1"/>
  <c r="AJ114" i="1"/>
  <c r="AK114" i="1" s="1"/>
  <c r="AJ115" i="1"/>
  <c r="AK115" i="1" s="1"/>
  <c r="AJ116" i="1"/>
  <c r="AK116" i="1" s="1"/>
  <c r="AJ117" i="1"/>
  <c r="AK117" i="1" s="1"/>
  <c r="AJ118" i="1"/>
  <c r="AK118" i="1" s="1"/>
  <c r="AM22" i="2"/>
  <c r="AN22" i="2" s="1"/>
  <c r="AM97" i="2"/>
  <c r="AN97" i="2" s="1"/>
  <c r="AP97" i="2" s="1"/>
  <c r="AM20" i="2"/>
  <c r="AN20" i="2" s="1"/>
  <c r="AP20" i="2" s="1"/>
  <c r="AM72" i="2"/>
  <c r="AN72" i="2" s="1"/>
  <c r="AP72" i="2" s="1"/>
  <c r="AM138" i="2"/>
  <c r="AN138" i="2" s="1"/>
  <c r="AP138" i="2" s="1"/>
  <c r="AM140" i="2"/>
  <c r="AN140" i="2" s="1"/>
  <c r="AP140" i="2" s="1"/>
  <c r="AM31" i="2"/>
  <c r="AN31" i="2" s="1"/>
  <c r="AP31" i="2" s="1"/>
  <c r="AM83" i="2"/>
  <c r="AN83" i="2" s="1"/>
  <c r="AP83" i="2" s="1"/>
  <c r="AM183" i="2"/>
  <c r="AN183" i="2" s="1"/>
  <c r="AP183" i="2" s="1"/>
  <c r="AM81" i="2"/>
  <c r="AN81" i="2" s="1"/>
  <c r="AP81" i="2" s="1"/>
  <c r="AM93" i="2"/>
  <c r="AN93" i="2" s="1"/>
  <c r="AP93" i="2" s="1"/>
  <c r="AJ137" i="2"/>
  <c r="AK137" i="2" s="1"/>
  <c r="AM171" i="2"/>
  <c r="AN171" i="2" s="1"/>
  <c r="AP171" i="2" s="1"/>
  <c r="AM29" i="2"/>
  <c r="AN29" i="2" s="1"/>
  <c r="AP29" i="2" s="1"/>
  <c r="AM79" i="2"/>
  <c r="AN79" i="2" s="1"/>
  <c r="AP79" i="2" s="1"/>
  <c r="AM95" i="2"/>
  <c r="AN95" i="2" s="1"/>
  <c r="AP95" i="2" s="1"/>
  <c r="AM136" i="2"/>
  <c r="AN136" i="2" s="1"/>
  <c r="AP136" i="2" s="1"/>
  <c r="AJ139" i="2"/>
  <c r="AK139" i="2" s="1"/>
  <c r="AM156" i="2"/>
  <c r="AN156" i="2" s="1"/>
  <c r="AP156" i="2" s="1"/>
  <c r="AM185" i="2"/>
  <c r="AN185" i="2" s="1"/>
  <c r="AM199" i="2"/>
  <c r="AN199" i="2" s="1"/>
  <c r="AM47" i="2"/>
  <c r="AN47" i="2" s="1"/>
  <c r="AM49" i="2"/>
  <c r="AN49" i="2" s="1"/>
  <c r="AP49" i="2" s="1"/>
  <c r="AM61" i="2"/>
  <c r="AN61" i="2" s="1"/>
  <c r="AP61" i="2" s="1"/>
  <c r="AM68" i="2"/>
  <c r="AN68" i="2" s="1"/>
  <c r="AP68" i="2" s="1"/>
  <c r="AM89" i="2"/>
  <c r="AN89" i="2" s="1"/>
  <c r="AP89" i="2" s="1"/>
  <c r="AM111" i="2"/>
  <c r="AN111" i="2" s="1"/>
  <c r="AP111" i="2" s="1"/>
  <c r="AM123" i="2"/>
  <c r="AN123" i="2" s="1"/>
  <c r="AP123" i="2" s="1"/>
  <c r="AM15" i="2"/>
  <c r="AN15" i="2" s="1"/>
  <c r="AP15" i="2" s="1"/>
  <c r="AM17" i="2"/>
  <c r="AN17" i="2" s="1"/>
  <c r="AM23" i="2"/>
  <c r="AN23" i="2" s="1"/>
  <c r="AP23" i="2" s="1"/>
  <c r="AM45" i="2"/>
  <c r="AN45" i="2" s="1"/>
  <c r="AP45" i="2" s="1"/>
  <c r="AM59" i="2"/>
  <c r="AN59" i="2" s="1"/>
  <c r="AP59" i="2" s="1"/>
  <c r="AM87" i="2"/>
  <c r="AN87" i="2" s="1"/>
  <c r="AP87" i="2" s="1"/>
  <c r="AM103" i="2"/>
  <c r="AN103" i="2" s="1"/>
  <c r="AM107" i="2"/>
  <c r="AN107" i="2" s="1"/>
  <c r="AM109" i="2"/>
  <c r="AN109" i="2" s="1"/>
  <c r="AP109" i="2" s="1"/>
  <c r="AM131" i="2"/>
  <c r="AN131" i="2" s="1"/>
  <c r="AM57" i="2"/>
  <c r="AN57" i="2" s="1"/>
  <c r="AP57" i="2" s="1"/>
  <c r="AM66" i="2"/>
  <c r="AN66" i="2" s="1"/>
  <c r="AP66" i="2" s="1"/>
  <c r="AM146" i="2"/>
  <c r="AN146" i="2" s="1"/>
  <c r="AP146" i="2" s="1"/>
  <c r="AM158" i="2"/>
  <c r="AN158" i="2" s="1"/>
  <c r="AP158" i="2" s="1"/>
  <c r="AM167" i="2"/>
  <c r="AN167" i="2" s="1"/>
  <c r="AM169" i="2"/>
  <c r="AN169" i="2" s="1"/>
  <c r="AP169" i="2" s="1"/>
  <c r="AJ172" i="2"/>
  <c r="AK172" i="2" s="1"/>
  <c r="AM188" i="2"/>
  <c r="AN188" i="2" s="1"/>
  <c r="AM190" i="2"/>
  <c r="AN190" i="2" s="1"/>
  <c r="AP190" i="2" s="1"/>
  <c r="AM6" i="2"/>
  <c r="AN6" i="2" s="1"/>
  <c r="AP6" i="2" s="1"/>
  <c r="AM39" i="2"/>
  <c r="AN39" i="2" s="1"/>
  <c r="AP39" i="2" s="1"/>
  <c r="AM76" i="2"/>
  <c r="AN76" i="2" s="1"/>
  <c r="AP76" i="2" s="1"/>
  <c r="AM78" i="2"/>
  <c r="AN78" i="2" s="1"/>
  <c r="AP78" i="2" s="1"/>
  <c r="AM80" i="2"/>
  <c r="AN80" i="2" s="1"/>
  <c r="AP80" i="2" s="1"/>
  <c r="AM82" i="2"/>
  <c r="AN82" i="2" s="1"/>
  <c r="AP82" i="2" s="1"/>
  <c r="AM84" i="2"/>
  <c r="AN84" i="2" s="1"/>
  <c r="AP84" i="2" s="1"/>
  <c r="AM86" i="2"/>
  <c r="AN86" i="2" s="1"/>
  <c r="AP86" i="2" s="1"/>
  <c r="AM88" i="2"/>
  <c r="AN88" i="2" s="1"/>
  <c r="AP88" i="2" s="1"/>
  <c r="AM90" i="2"/>
  <c r="AN90" i="2" s="1"/>
  <c r="AP90" i="2" s="1"/>
  <c r="AM92" i="2"/>
  <c r="AN92" i="2" s="1"/>
  <c r="AP92" i="2" s="1"/>
  <c r="AM94" i="2"/>
  <c r="AN94" i="2" s="1"/>
  <c r="AP94" i="2" s="1"/>
  <c r="AM96" i="2"/>
  <c r="AN96" i="2" s="1"/>
  <c r="AP96" i="2" s="1"/>
  <c r="AM98" i="2"/>
  <c r="AN98" i="2" s="1"/>
  <c r="AP98" i="2" s="1"/>
  <c r="AM100" i="2"/>
  <c r="AN100" i="2" s="1"/>
  <c r="AP100" i="2" s="1"/>
  <c r="AM102" i="2"/>
  <c r="AN102" i="2" s="1"/>
  <c r="AP102" i="2" s="1"/>
  <c r="AM119" i="2"/>
  <c r="AN119" i="2" s="1"/>
  <c r="AP119" i="2" s="1"/>
  <c r="AM129" i="2"/>
  <c r="AN129" i="2" s="1"/>
  <c r="AP129" i="2" s="1"/>
  <c r="AM154" i="2"/>
  <c r="AN154" i="2" s="1"/>
  <c r="AP154" i="2" s="1"/>
  <c r="AM163" i="2"/>
  <c r="AN163" i="2" s="1"/>
  <c r="AP163" i="2" s="1"/>
  <c r="AJ168" i="2"/>
  <c r="AK168" i="2" s="1"/>
  <c r="AM51" i="2"/>
  <c r="AN51" i="2" s="1"/>
  <c r="AP51" i="2" s="1"/>
  <c r="AM117" i="2"/>
  <c r="AN117" i="2" s="1"/>
  <c r="AP117" i="2" s="1"/>
  <c r="AM142" i="2"/>
  <c r="AN142" i="2" s="1"/>
  <c r="AP142" i="2" s="1"/>
  <c r="AM152" i="2"/>
  <c r="AJ15" i="2"/>
  <c r="AK15" i="2" s="1"/>
  <c r="AM37" i="2"/>
  <c r="AN37" i="2" s="1"/>
  <c r="AM48" i="2"/>
  <c r="AN48" i="2" s="1"/>
  <c r="AP48" i="2" s="1"/>
  <c r="AM50" i="2"/>
  <c r="AN50" i="2" s="1"/>
  <c r="AP50" i="2" s="1"/>
  <c r="AM52" i="2"/>
  <c r="AN52" i="2" s="1"/>
  <c r="AM63" i="2"/>
  <c r="AN63" i="2" s="1"/>
  <c r="AP63" i="2" s="1"/>
  <c r="AM74" i="2"/>
  <c r="AN74" i="2" s="1"/>
  <c r="AP74" i="2" s="1"/>
  <c r="AM115" i="2"/>
  <c r="AN115" i="2" s="1"/>
  <c r="AM121" i="2"/>
  <c r="AN121" i="2" s="1"/>
  <c r="AP121" i="2" s="1"/>
  <c r="AM132" i="2"/>
  <c r="AN132" i="2" s="1"/>
  <c r="AM144" i="2"/>
  <c r="AN144" i="2" s="1"/>
  <c r="AP144" i="2" s="1"/>
  <c r="AM173" i="2"/>
  <c r="AN173" i="2" s="1"/>
  <c r="AP173" i="2" s="1"/>
  <c r="AM186" i="2"/>
  <c r="AN186" i="2" s="1"/>
  <c r="AP186" i="2" s="1"/>
  <c r="AM25" i="2"/>
  <c r="AN25" i="2" s="1"/>
  <c r="AP25" i="2" s="1"/>
  <c r="AM27" i="2"/>
  <c r="AN27" i="2" s="1"/>
  <c r="AP27" i="2" s="1"/>
  <c r="AM43" i="2"/>
  <c r="AN43" i="2" s="1"/>
  <c r="AP43" i="2" s="1"/>
  <c r="AJ48" i="2"/>
  <c r="AK48" i="2" s="1"/>
  <c r="AM53" i="2"/>
  <c r="AN53" i="2" s="1"/>
  <c r="AP53" i="2" s="1"/>
  <c r="AM116" i="2"/>
  <c r="AN116" i="2" s="1"/>
  <c r="AP116" i="2" s="1"/>
  <c r="AM127" i="2"/>
  <c r="AN127" i="2" s="1"/>
  <c r="AP127" i="2" s="1"/>
  <c r="AM135" i="2"/>
  <c r="AN135" i="2" s="1"/>
  <c r="AP135" i="2" s="1"/>
  <c r="AM137" i="2"/>
  <c r="AN137" i="2" s="1"/>
  <c r="AP137" i="2" s="1"/>
  <c r="AM139" i="2"/>
  <c r="AN139" i="2" s="1"/>
  <c r="AM150" i="2"/>
  <c r="AN150" i="2" s="1"/>
  <c r="AP150" i="2" s="1"/>
  <c r="AM161" i="2"/>
  <c r="AN161" i="2" s="1"/>
  <c r="AP161" i="2" s="1"/>
  <c r="AM181" i="2"/>
  <c r="AN181" i="2" s="1"/>
  <c r="AP181" i="2" s="1"/>
  <c r="AM194" i="2"/>
  <c r="AN194" i="2" s="1"/>
  <c r="AM196" i="2"/>
  <c r="AN196" i="2" s="1"/>
  <c r="AP196" i="2" s="1"/>
  <c r="AM198" i="2"/>
  <c r="AN198" i="2" s="1"/>
  <c r="AM41" i="2"/>
  <c r="AN41" i="2" s="1"/>
  <c r="AP41" i="2" s="1"/>
  <c r="AM125" i="2"/>
  <c r="AN125" i="2" s="1"/>
  <c r="AP125" i="2" s="1"/>
  <c r="AM148" i="2"/>
  <c r="AN148" i="2" s="1"/>
  <c r="AP148" i="2" s="1"/>
  <c r="AM177" i="2"/>
  <c r="AN177" i="2" s="1"/>
  <c r="AP177" i="2" s="1"/>
  <c r="AM179" i="2"/>
  <c r="AN179" i="2" s="1"/>
  <c r="AP179" i="2" s="1"/>
  <c r="AM192" i="2"/>
  <c r="AN192" i="2" s="1"/>
  <c r="AP192" i="2" s="1"/>
  <c r="AM168" i="2"/>
  <c r="AN168" i="2" s="1"/>
  <c r="AP168" i="2" s="1"/>
  <c r="AM170" i="2"/>
  <c r="AN170" i="2" s="1"/>
  <c r="AP170" i="2" s="1"/>
  <c r="AM172" i="2"/>
  <c r="AN172" i="2" s="1"/>
  <c r="AP172" i="2" s="1"/>
  <c r="AM174" i="2"/>
  <c r="AN174" i="2" s="1"/>
  <c r="AP174" i="2" s="1"/>
  <c r="AM176" i="2"/>
  <c r="AN176" i="2" s="1"/>
  <c r="AP176" i="2" s="1"/>
  <c r="AM178" i="2"/>
  <c r="AN178" i="2" s="1"/>
  <c r="AM195" i="2"/>
  <c r="AN195" i="2" s="1"/>
  <c r="AP195" i="2" s="1"/>
  <c r="AM197" i="2"/>
  <c r="AN197" i="2" s="1"/>
  <c r="AM19" i="2"/>
  <c r="AN19" i="2" s="1"/>
  <c r="AP19" i="2" s="1"/>
  <c r="AM21" i="2"/>
  <c r="AN21" i="2" s="1"/>
  <c r="AP21" i="2" s="1"/>
  <c r="AJ39" i="2"/>
  <c r="AK39" i="2" s="1"/>
  <c r="AM54" i="2"/>
  <c r="AN54" i="2" s="1"/>
  <c r="AP54" i="2" s="1"/>
  <c r="AM56" i="2"/>
  <c r="AN56" i="2" s="1"/>
  <c r="AP56" i="2" s="1"/>
  <c r="AM58" i="2"/>
  <c r="AN58" i="2" s="1"/>
  <c r="AP58" i="2" s="1"/>
  <c r="AM60" i="2"/>
  <c r="AN60" i="2" s="1"/>
  <c r="AP60" i="2" s="1"/>
  <c r="AM62" i="2"/>
  <c r="AN62" i="2" s="1"/>
  <c r="AP62" i="2" s="1"/>
  <c r="AM64" i="2"/>
  <c r="AN64" i="2" s="1"/>
  <c r="AP64" i="2" s="1"/>
  <c r="AJ78" i="2"/>
  <c r="AK78" i="2" s="1"/>
  <c r="AM118" i="2"/>
  <c r="AN118" i="2" s="1"/>
  <c r="AP118" i="2" s="1"/>
  <c r="AM120" i="2"/>
  <c r="AN120" i="2" s="1"/>
  <c r="AP120" i="2" s="1"/>
  <c r="AM122" i="2"/>
  <c r="AN122" i="2" s="1"/>
  <c r="AP122" i="2" s="1"/>
  <c r="AM124" i="2"/>
  <c r="AN124" i="2" s="1"/>
  <c r="AP124" i="2" s="1"/>
  <c r="AM126" i="2"/>
  <c r="AN126" i="2" s="1"/>
  <c r="AP126" i="2" s="1"/>
  <c r="AM128" i="2"/>
  <c r="AN128" i="2" s="1"/>
  <c r="AP128" i="2" s="1"/>
  <c r="AM130" i="2"/>
  <c r="AN130" i="2" s="1"/>
  <c r="AP130" i="2" s="1"/>
  <c r="AJ138" i="2"/>
  <c r="AK138" i="2" s="1"/>
  <c r="AM141" i="2"/>
  <c r="AN141" i="2" s="1"/>
  <c r="AP141" i="2" s="1"/>
  <c r="AM143" i="2"/>
  <c r="AN143" i="2" s="1"/>
  <c r="AP143" i="2" s="1"/>
  <c r="AM145" i="2"/>
  <c r="AN145" i="2" s="1"/>
  <c r="AP145" i="2" s="1"/>
  <c r="AM147" i="2"/>
  <c r="AN147" i="2" s="1"/>
  <c r="AP147" i="2" s="1"/>
  <c r="AM149" i="2"/>
  <c r="AN149" i="2" s="1"/>
  <c r="AP149" i="2" s="1"/>
  <c r="AM151" i="2"/>
  <c r="AN151" i="2" s="1"/>
  <c r="AP151" i="2" s="1"/>
  <c r="AM153" i="2"/>
  <c r="AN153" i="2" s="1"/>
  <c r="AP153" i="2" s="1"/>
  <c r="AM155" i="2"/>
  <c r="AN155" i="2" s="1"/>
  <c r="AP155" i="2" s="1"/>
  <c r="AM157" i="2"/>
  <c r="AN157" i="2" s="1"/>
  <c r="AP157" i="2" s="1"/>
  <c r="AM159" i="2"/>
  <c r="AN159" i="2" s="1"/>
  <c r="AM180" i="2"/>
  <c r="AN180" i="2" s="1"/>
  <c r="AP180" i="2" s="1"/>
  <c r="AM182" i="2"/>
  <c r="AN182" i="2" s="1"/>
  <c r="AP182" i="2" s="1"/>
  <c r="AM184" i="2"/>
  <c r="AN184" i="2" s="1"/>
  <c r="AP184" i="2" s="1"/>
  <c r="AJ146" i="2"/>
  <c r="AK146" i="2" s="1"/>
  <c r="AJ150" i="2"/>
  <c r="AK150" i="2" s="1"/>
  <c r="AJ164" i="2"/>
  <c r="AK164" i="2" s="1"/>
  <c r="AM9" i="2"/>
  <c r="AN9" i="2" s="1"/>
  <c r="AM24" i="2"/>
  <c r="AN24" i="2" s="1"/>
  <c r="AP24" i="2" s="1"/>
  <c r="AM26" i="2"/>
  <c r="AN26" i="2" s="1"/>
  <c r="AM65" i="2"/>
  <c r="AN65" i="2" s="1"/>
  <c r="AP65" i="2" s="1"/>
  <c r="AM104" i="2"/>
  <c r="AN104" i="2" s="1"/>
  <c r="AP104" i="2" s="1"/>
  <c r="AM106" i="2"/>
  <c r="AN106" i="2" s="1"/>
  <c r="AP106" i="2" s="1"/>
  <c r="AM160" i="2"/>
  <c r="AN160" i="2" s="1"/>
  <c r="AM187" i="2"/>
  <c r="AN187" i="2" s="1"/>
  <c r="AP187" i="2" s="1"/>
  <c r="AJ148" i="2"/>
  <c r="AK148" i="2" s="1"/>
  <c r="AJ166" i="2"/>
  <c r="AK166" i="2" s="1"/>
  <c r="AM7" i="2"/>
  <c r="AN7" i="2" s="1"/>
  <c r="AP7" i="2" s="1"/>
  <c r="AM11" i="2"/>
  <c r="AN11" i="2" s="1"/>
  <c r="AP11" i="2" s="1"/>
  <c r="AM13" i="2"/>
  <c r="AN13" i="2" s="1"/>
  <c r="AP13" i="2" s="1"/>
  <c r="AM28" i="2"/>
  <c r="AN28" i="2" s="1"/>
  <c r="AP28" i="2" s="1"/>
  <c r="AM30" i="2"/>
  <c r="AN30" i="2" s="1"/>
  <c r="AP30" i="2" s="1"/>
  <c r="AM32" i="2"/>
  <c r="AN32" i="2" s="1"/>
  <c r="AP32" i="2" s="1"/>
  <c r="AM34" i="2"/>
  <c r="AN34" i="2" s="1"/>
  <c r="AP34" i="2" s="1"/>
  <c r="AM36" i="2"/>
  <c r="AN36" i="2" s="1"/>
  <c r="AP36" i="2" s="1"/>
  <c r="AM38" i="2"/>
  <c r="AN38" i="2" s="1"/>
  <c r="AP38" i="2" s="1"/>
  <c r="AM40" i="2"/>
  <c r="AN40" i="2" s="1"/>
  <c r="AP40" i="2" s="1"/>
  <c r="AM42" i="2"/>
  <c r="AN42" i="2" s="1"/>
  <c r="AP42" i="2" s="1"/>
  <c r="AM44" i="2"/>
  <c r="AN44" i="2" s="1"/>
  <c r="AP44" i="2" s="1"/>
  <c r="AM46" i="2"/>
  <c r="AN46" i="2" s="1"/>
  <c r="AP46" i="2" s="1"/>
  <c r="AM67" i="2"/>
  <c r="AN67" i="2" s="1"/>
  <c r="AP67" i="2" s="1"/>
  <c r="AM69" i="2"/>
  <c r="AN69" i="2" s="1"/>
  <c r="AP69" i="2" s="1"/>
  <c r="AM71" i="2"/>
  <c r="AN71" i="2" s="1"/>
  <c r="AP71" i="2" s="1"/>
  <c r="AM73" i="2"/>
  <c r="AN73" i="2" s="1"/>
  <c r="AP73" i="2" s="1"/>
  <c r="AM75" i="2"/>
  <c r="AN75" i="2" s="1"/>
  <c r="AP75" i="2" s="1"/>
  <c r="AM77" i="2"/>
  <c r="AN77" i="2" s="1"/>
  <c r="AM108" i="2"/>
  <c r="AN108" i="2" s="1"/>
  <c r="AP108" i="2" s="1"/>
  <c r="AM110" i="2"/>
  <c r="AN110" i="2" s="1"/>
  <c r="AP110" i="2" s="1"/>
  <c r="AM112" i="2"/>
  <c r="AN112" i="2" s="1"/>
  <c r="AP112" i="2" s="1"/>
  <c r="AM114" i="2"/>
  <c r="AN114" i="2" s="1"/>
  <c r="AP114" i="2" s="1"/>
  <c r="AJ130" i="2"/>
  <c r="AK130" i="2" s="1"/>
  <c r="AM133" i="2"/>
  <c r="AN133" i="2" s="1"/>
  <c r="AM162" i="2"/>
  <c r="AN162" i="2" s="1"/>
  <c r="AP162" i="2" s="1"/>
  <c r="AM164" i="2"/>
  <c r="AN164" i="2" s="1"/>
  <c r="AP164" i="2" s="1"/>
  <c r="AM166" i="2"/>
  <c r="AN166" i="2" s="1"/>
  <c r="AP166" i="2" s="1"/>
  <c r="AM189" i="2"/>
  <c r="AN189" i="2" s="1"/>
  <c r="AP189" i="2" s="1"/>
  <c r="AM191" i="2"/>
  <c r="AN191" i="2" s="1"/>
  <c r="AP191" i="2" s="1"/>
  <c r="AM193" i="2"/>
  <c r="AN193" i="2" s="1"/>
  <c r="AP193" i="2" s="1"/>
  <c r="AJ68" i="1"/>
  <c r="AK137" i="1"/>
  <c r="AJ139" i="1"/>
  <c r="AK139" i="1" s="1"/>
  <c r="AJ141" i="1"/>
  <c r="AK141" i="1" s="1"/>
  <c r="AJ143" i="1"/>
  <c r="AK143" i="1" s="1"/>
  <c r="AJ148" i="1"/>
  <c r="AK148" i="1" s="1"/>
  <c r="AJ152" i="1"/>
  <c r="AK152" i="1" s="1"/>
  <c r="AJ175" i="1"/>
  <c r="AK175" i="1" s="1"/>
  <c r="AJ29" i="2"/>
  <c r="AK29" i="2" s="1"/>
  <c r="AJ31" i="2"/>
  <c r="AK31" i="2" s="1"/>
  <c r="AJ33" i="2"/>
  <c r="AK33" i="2" s="1"/>
  <c r="AJ192" i="2"/>
  <c r="AK192" i="2" s="1"/>
  <c r="AJ35" i="1"/>
  <c r="AK35" i="1" s="1"/>
  <c r="AJ63" i="1"/>
  <c r="AK63" i="1" s="1"/>
  <c r="AJ154" i="1"/>
  <c r="AK154" i="1" s="1"/>
  <c r="AJ57" i="2"/>
  <c r="AK57" i="2" s="1"/>
  <c r="AJ59" i="2"/>
  <c r="AK59" i="2" s="1"/>
  <c r="AJ90" i="2"/>
  <c r="AK90" i="2" s="1"/>
  <c r="AJ183" i="2"/>
  <c r="AK183" i="2" s="1"/>
  <c r="AJ9" i="1"/>
  <c r="AJ75" i="1"/>
  <c r="AK75" i="1" s="1"/>
  <c r="AJ108" i="1"/>
  <c r="AJ138" i="1"/>
  <c r="AK138" i="1" s="1"/>
  <c r="AJ7" i="2"/>
  <c r="AK7" i="2" s="1"/>
  <c r="AJ28" i="2"/>
  <c r="AK28" i="2" s="1"/>
  <c r="AJ30" i="2"/>
  <c r="AK30" i="2" s="1"/>
  <c r="AJ32" i="2"/>
  <c r="AK32" i="2" s="1"/>
  <c r="AJ193" i="2"/>
  <c r="AJ200" i="2"/>
  <c r="AK200" i="2" s="1"/>
  <c r="AK131" i="1"/>
  <c r="AJ13" i="1"/>
  <c r="AK13" i="1" s="1"/>
  <c r="AJ40" i="1"/>
  <c r="AK40" i="1" s="1"/>
  <c r="AJ62" i="1"/>
  <c r="AK62" i="1" s="1"/>
  <c r="AJ170" i="1"/>
  <c r="AJ60" i="2"/>
  <c r="AK60" i="2" s="1"/>
  <c r="AJ62" i="2"/>
  <c r="AK62" i="2" s="1"/>
  <c r="AJ79" i="2"/>
  <c r="AK79" i="2" s="1"/>
  <c r="AJ120" i="2"/>
  <c r="AK120" i="2" s="1"/>
  <c r="AJ180" i="2"/>
  <c r="AK180" i="2" s="1"/>
  <c r="AJ132" i="2"/>
  <c r="AK132" i="2" s="1"/>
  <c r="AJ13" i="2"/>
  <c r="AK13" i="2" s="1"/>
  <c r="AJ14" i="2"/>
  <c r="AK14" i="2" s="1"/>
  <c r="AJ19" i="2"/>
  <c r="AK19" i="2" s="1"/>
  <c r="AJ23" i="2"/>
  <c r="AK23" i="2" s="1"/>
  <c r="AJ67" i="2"/>
  <c r="AK67" i="2" s="1"/>
  <c r="AJ68" i="2"/>
  <c r="AK68" i="2" s="1"/>
  <c r="AJ69" i="2"/>
  <c r="AK69" i="2" s="1"/>
  <c r="AJ73" i="2"/>
  <c r="AK73" i="2" s="1"/>
  <c r="AJ76" i="2"/>
  <c r="AK76" i="2" s="1"/>
  <c r="AJ77" i="2"/>
  <c r="AK77" i="2" s="1"/>
  <c r="AJ122" i="2"/>
  <c r="AK122" i="2" s="1"/>
  <c r="AJ125" i="2"/>
  <c r="AK125" i="2" s="1"/>
  <c r="AJ126" i="2"/>
  <c r="AK126" i="2" s="1"/>
  <c r="AJ127" i="2"/>
  <c r="AK127" i="2" s="1"/>
  <c r="AJ128" i="2"/>
  <c r="AK128" i="2" s="1"/>
  <c r="AJ151" i="2"/>
  <c r="AK151" i="2" s="1"/>
  <c r="AJ152" i="2"/>
  <c r="AK152" i="2" s="1"/>
  <c r="AJ154" i="2"/>
  <c r="AK154" i="2" s="1"/>
  <c r="AJ158" i="2"/>
  <c r="AK158" i="2" s="1"/>
  <c r="AJ173" i="2"/>
  <c r="AK173" i="2" s="1"/>
  <c r="AJ174" i="2"/>
  <c r="AK174" i="2" s="1"/>
  <c r="AJ175" i="2"/>
  <c r="AK175" i="2" s="1"/>
  <c r="AJ176" i="2"/>
  <c r="AK176" i="2" s="1"/>
  <c r="AJ191" i="2"/>
  <c r="AK191" i="2" s="1"/>
  <c r="AJ41" i="2"/>
  <c r="AK41" i="2" s="1"/>
  <c r="AJ43" i="2"/>
  <c r="AK43" i="2" s="1"/>
  <c r="AJ46" i="2"/>
  <c r="AK46" i="2" s="1"/>
  <c r="AJ93" i="2"/>
  <c r="AK93" i="2" s="1"/>
  <c r="AJ98" i="2"/>
  <c r="AK98" i="2" s="1"/>
  <c r="AJ101" i="2"/>
  <c r="AK101" i="2" s="1"/>
  <c r="AJ109" i="2"/>
  <c r="AK109" i="2" s="1"/>
  <c r="AJ110" i="2"/>
  <c r="AK110" i="2" s="1"/>
  <c r="AJ160" i="2"/>
  <c r="AK160" i="2" s="1"/>
  <c r="AJ161" i="2"/>
  <c r="AK161" i="2" s="1"/>
  <c r="AJ163" i="2"/>
  <c r="AK163" i="2" s="1"/>
  <c r="AJ186" i="2"/>
  <c r="AK186" i="2" s="1"/>
  <c r="AJ70" i="2"/>
  <c r="AK70" i="2" s="1"/>
  <c r="AJ97" i="2"/>
  <c r="AK97" i="2" s="1"/>
  <c r="AJ156" i="2"/>
  <c r="AK156" i="2" s="1"/>
  <c r="AJ170" i="2"/>
  <c r="AK170" i="2" s="1"/>
  <c r="AJ171" i="2"/>
  <c r="AK171" i="2" s="1"/>
  <c r="AJ179" i="2"/>
  <c r="AK179" i="2" s="1"/>
  <c r="AJ184" i="2"/>
  <c r="AK184" i="2" s="1"/>
  <c r="AJ194" i="2"/>
  <c r="AK194" i="2" s="1"/>
  <c r="AJ197" i="2"/>
  <c r="AK197" i="2" s="1"/>
  <c r="AJ42" i="2"/>
  <c r="AK42" i="2" s="1"/>
  <c r="AJ74" i="2"/>
  <c r="AK74" i="2" s="1"/>
  <c r="AJ12" i="2"/>
  <c r="AK12" i="2" s="1"/>
  <c r="AJ20" i="2"/>
  <c r="AK20" i="2" s="1"/>
  <c r="AJ25" i="2"/>
  <c r="AK25" i="2" s="1"/>
  <c r="AJ16" i="2"/>
  <c r="AK16" i="2" s="1"/>
  <c r="AJ36" i="2"/>
  <c r="AK36" i="2" s="1"/>
  <c r="AJ37" i="2"/>
  <c r="AK37" i="2" s="1"/>
  <c r="AJ38" i="2"/>
  <c r="AK38" i="2" s="1"/>
  <c r="AJ51" i="2"/>
  <c r="AK51" i="2" s="1"/>
  <c r="AJ52" i="2"/>
  <c r="AK52" i="2" s="1"/>
  <c r="AJ81" i="2"/>
  <c r="AK81" i="2" s="1"/>
  <c r="AJ82" i="2"/>
  <c r="AK82" i="2" s="1"/>
  <c r="AJ83" i="2"/>
  <c r="AK83" i="2" s="1"/>
  <c r="AJ86" i="2"/>
  <c r="AK86" i="2" s="1"/>
  <c r="AJ87" i="2"/>
  <c r="AK87" i="2" s="1"/>
  <c r="AJ88" i="2"/>
  <c r="AK88" i="2" s="1"/>
  <c r="AJ89" i="2"/>
  <c r="AK89" i="2" s="1"/>
  <c r="AJ106" i="2"/>
  <c r="AK106" i="2" s="1"/>
  <c r="AJ108" i="2"/>
  <c r="AK108" i="2" s="1"/>
  <c r="AJ113" i="2"/>
  <c r="AK113" i="2" s="1"/>
  <c r="AJ115" i="2"/>
  <c r="AK115" i="2" s="1"/>
  <c r="AJ124" i="2"/>
  <c r="AK124" i="2" s="1"/>
  <c r="AJ129" i="2"/>
  <c r="AK129" i="2" s="1"/>
  <c r="AJ140" i="2"/>
  <c r="AK140" i="2" s="1"/>
  <c r="AJ142" i="2"/>
  <c r="AK142" i="2" s="1"/>
  <c r="AJ144" i="2"/>
  <c r="AK144" i="2" s="1"/>
  <c r="AJ145" i="2"/>
  <c r="AK145" i="2" s="1"/>
  <c r="AJ162" i="2"/>
  <c r="AK162" i="2" s="1"/>
  <c r="AJ165" i="2"/>
  <c r="AK165" i="2" s="1"/>
  <c r="AJ177" i="2"/>
  <c r="AK177" i="2" s="1"/>
  <c r="AJ178" i="2"/>
  <c r="AK178" i="2" s="1"/>
  <c r="AJ187" i="2"/>
  <c r="AK187" i="2" s="1"/>
  <c r="AJ189" i="2"/>
  <c r="AK189" i="2" s="1"/>
  <c r="AJ190" i="2"/>
  <c r="AK190" i="2" s="1"/>
  <c r="AJ198" i="2"/>
  <c r="AK198" i="2" s="1"/>
  <c r="AJ6" i="2"/>
  <c r="AK6" i="2" s="1"/>
  <c r="AJ8" i="2"/>
  <c r="AK8" i="2" s="1"/>
  <c r="AJ11" i="2"/>
  <c r="AK11" i="2" s="1"/>
  <c r="AJ18" i="2"/>
  <c r="AK18" i="2" s="1"/>
  <c r="AJ21" i="2"/>
  <c r="AK21" i="2" s="1"/>
  <c r="AJ24" i="2"/>
  <c r="AK24" i="2" s="1"/>
  <c r="AJ26" i="2"/>
  <c r="AK26" i="2" s="1"/>
  <c r="AJ40" i="2"/>
  <c r="AK40" i="2" s="1"/>
  <c r="AJ47" i="2"/>
  <c r="AK47" i="2" s="1"/>
  <c r="AJ53" i="2"/>
  <c r="AK53" i="2" s="1"/>
  <c r="AJ54" i="2"/>
  <c r="AK54" i="2" s="1"/>
  <c r="AJ71" i="2"/>
  <c r="AK71" i="2" s="1"/>
  <c r="AJ72" i="2"/>
  <c r="AK72" i="2" s="1"/>
  <c r="AJ100" i="2"/>
  <c r="AK100" i="2" s="1"/>
  <c r="AJ105" i="2"/>
  <c r="AK105" i="2" s="1"/>
  <c r="AJ119" i="2"/>
  <c r="AK119" i="2" s="1"/>
  <c r="AJ133" i="2"/>
  <c r="AK133" i="2" s="1"/>
  <c r="AJ143" i="2"/>
  <c r="AK143" i="2" s="1"/>
  <c r="AJ147" i="2"/>
  <c r="AK147" i="2" s="1"/>
  <c r="AJ149" i="2"/>
  <c r="AK149" i="2" s="1"/>
  <c r="AJ153" i="2"/>
  <c r="AK153" i="2" s="1"/>
  <c r="AJ155" i="2"/>
  <c r="AK155" i="2" s="1"/>
  <c r="AJ157" i="2"/>
  <c r="AK157" i="2" s="1"/>
  <c r="AJ167" i="2"/>
  <c r="AK167" i="2" s="1"/>
  <c r="AJ181" i="2"/>
  <c r="AK181" i="2" s="1"/>
  <c r="AJ182" i="2"/>
  <c r="AK182" i="2" s="1"/>
  <c r="AJ195" i="2"/>
  <c r="AK195" i="2" s="1"/>
  <c r="AJ17" i="2"/>
  <c r="AK17" i="2" s="1"/>
  <c r="AJ22" i="2"/>
  <c r="AK22" i="2" s="1"/>
  <c r="AJ27" i="2"/>
  <c r="AK27" i="2" s="1"/>
  <c r="AJ34" i="2"/>
  <c r="AK34" i="2" s="1"/>
  <c r="AJ35" i="2"/>
  <c r="AK35" i="2" s="1"/>
  <c r="AJ49" i="2"/>
  <c r="AK49" i="2" s="1"/>
  <c r="AJ75" i="2"/>
  <c r="AK75" i="2" s="1"/>
  <c r="AJ80" i="2"/>
  <c r="AK80" i="2" s="1"/>
  <c r="AJ84" i="2"/>
  <c r="AK84" i="2" s="1"/>
  <c r="AJ85" i="2"/>
  <c r="AK85" i="2" s="1"/>
  <c r="AJ91" i="2"/>
  <c r="AK91" i="2" s="1"/>
  <c r="AJ92" i="2"/>
  <c r="AK92" i="2" s="1"/>
  <c r="AJ103" i="2"/>
  <c r="AK103" i="2" s="1"/>
  <c r="AJ111" i="2"/>
  <c r="AK111" i="2" s="1"/>
  <c r="AJ112" i="2"/>
  <c r="AK112" i="2" s="1"/>
  <c r="AK193" i="2"/>
  <c r="AJ44" i="2"/>
  <c r="AK44" i="2" s="1"/>
  <c r="AJ45" i="2"/>
  <c r="AK45" i="2" s="1"/>
  <c r="AJ55" i="2"/>
  <c r="AK55" i="2" s="1"/>
  <c r="AJ56" i="2"/>
  <c r="AK56" i="2" s="1"/>
  <c r="AJ58" i="2"/>
  <c r="AK58" i="2" s="1"/>
  <c r="AJ94" i="2"/>
  <c r="AK94" i="2" s="1"/>
  <c r="AJ95" i="2"/>
  <c r="AK95" i="2" s="1"/>
  <c r="AJ107" i="2"/>
  <c r="AK107" i="2" s="1"/>
  <c r="AJ121" i="2"/>
  <c r="AK121" i="2" s="1"/>
  <c r="AJ123" i="2"/>
  <c r="AK123" i="2" s="1"/>
  <c r="AJ131" i="2"/>
  <c r="AK131" i="2" s="1"/>
  <c r="AJ134" i="2"/>
  <c r="AK134" i="2" s="1"/>
  <c r="AJ135" i="2"/>
  <c r="AK135" i="2" s="1"/>
  <c r="AJ136" i="2"/>
  <c r="AK136" i="2" s="1"/>
  <c r="AJ141" i="2"/>
  <c r="AK141" i="2" s="1"/>
  <c r="AJ159" i="2"/>
  <c r="AK159" i="2" s="1"/>
  <c r="AJ185" i="2"/>
  <c r="AK185" i="2" s="1"/>
  <c r="AJ199" i="2"/>
  <c r="AK199" i="2" s="1"/>
  <c r="AJ9" i="2"/>
  <c r="AK9" i="2" s="1"/>
  <c r="AN10" i="2"/>
  <c r="AP10" i="2" s="1"/>
  <c r="AN152" i="2"/>
  <c r="AP152" i="2" s="1"/>
  <c r="AN165" i="2"/>
  <c r="AP165" i="2" s="1"/>
  <c r="AN113" i="2"/>
  <c r="AP113" i="2" s="1"/>
  <c r="AN70" i="2"/>
  <c r="AP70" i="2" s="1"/>
  <c r="AN99" i="2"/>
  <c r="AP99" i="2" s="1"/>
  <c r="AN33" i="2"/>
  <c r="AP33" i="2" s="1"/>
  <c r="AN18" i="2"/>
  <c r="AP18" i="2" s="1"/>
  <c r="AN16" i="2"/>
  <c r="AP16" i="2" s="1"/>
  <c r="AJ10" i="2"/>
  <c r="AK10" i="2" s="1"/>
  <c r="AN12" i="2"/>
  <c r="AP12" i="2" s="1"/>
  <c r="AN35" i="2"/>
  <c r="AP35" i="2" s="1"/>
  <c r="AN55" i="2"/>
  <c r="AP55" i="2" s="1"/>
  <c r="AN8" i="2"/>
  <c r="AP8" i="2" s="1"/>
  <c r="AN14" i="2"/>
  <c r="AN85" i="2"/>
  <c r="AP85" i="2" s="1"/>
  <c r="AN91" i="2"/>
  <c r="AP91" i="2" s="1"/>
  <c r="AN101" i="2"/>
  <c r="AP101" i="2" s="1"/>
  <c r="AN105" i="2"/>
  <c r="AP105" i="2" s="1"/>
  <c r="AN134" i="2"/>
  <c r="AP134" i="2" s="1"/>
  <c r="AJ196" i="2"/>
  <c r="AK196" i="2" s="1"/>
  <c r="AJ188" i="2"/>
  <c r="AK188" i="2" s="1"/>
  <c r="AN175" i="2"/>
  <c r="AP175" i="2" s="1"/>
  <c r="AN200" i="2"/>
  <c r="AP200" i="2" s="1"/>
  <c r="AJ69" i="1"/>
  <c r="AK69" i="1" s="1"/>
  <c r="AJ110" i="1"/>
  <c r="AK110" i="1" s="1"/>
  <c r="AJ89" i="1"/>
  <c r="AJ25" i="1"/>
  <c r="AK25" i="1" s="1"/>
  <c r="AJ30" i="1"/>
  <c r="AK30" i="1" s="1"/>
  <c r="AJ31" i="1"/>
  <c r="AJ32" i="1"/>
  <c r="AJ60" i="1"/>
  <c r="AK60" i="1" s="1"/>
  <c r="AJ97" i="1"/>
  <c r="AK97" i="1" s="1"/>
  <c r="AJ100" i="1"/>
  <c r="AK100" i="1" s="1"/>
  <c r="AJ107" i="1"/>
  <c r="AK107" i="1" s="1"/>
  <c r="AJ162" i="1"/>
  <c r="AK162" i="1" s="1"/>
  <c r="AM13" i="1"/>
  <c r="AO13" i="1" s="1"/>
  <c r="AQ13" i="1" s="1"/>
  <c r="AJ16" i="1"/>
  <c r="AJ19" i="1"/>
  <c r="AK19" i="1" s="1"/>
  <c r="AJ21" i="1"/>
  <c r="AK21" i="1" s="1"/>
  <c r="AJ43" i="1"/>
  <c r="AK43" i="1" s="1"/>
  <c r="AJ44" i="1"/>
  <c r="AK44" i="1" s="1"/>
  <c r="AJ45" i="1"/>
  <c r="AK45" i="1" s="1"/>
  <c r="AJ46" i="1"/>
  <c r="AK46" i="1" s="1"/>
  <c r="AJ51" i="1"/>
  <c r="AK51" i="1" s="1"/>
  <c r="AJ52" i="1"/>
  <c r="AK52" i="1" s="1"/>
  <c r="AJ53" i="1"/>
  <c r="AK53" i="1" s="1"/>
  <c r="AJ55" i="1"/>
  <c r="AK55" i="1" s="1"/>
  <c r="AJ67" i="1"/>
  <c r="AK67" i="1" s="1"/>
  <c r="AJ81" i="1"/>
  <c r="AK81" i="1" s="1"/>
  <c r="AJ82" i="1"/>
  <c r="AK82" i="1" s="1"/>
  <c r="AJ83" i="1"/>
  <c r="AK83" i="1" s="1"/>
  <c r="AJ85" i="1"/>
  <c r="AK85" i="1" s="1"/>
  <c r="AJ86" i="1"/>
  <c r="AJ146" i="1"/>
  <c r="AK146" i="1" s="1"/>
  <c r="AJ156" i="1"/>
  <c r="AK156" i="1" s="1"/>
  <c r="AJ157" i="1"/>
  <c r="AK157" i="1" s="1"/>
  <c r="AK12" i="1"/>
  <c r="AK24" i="1"/>
  <c r="AJ41" i="1"/>
  <c r="AK41" i="1" s="1"/>
  <c r="AJ61" i="1"/>
  <c r="AK61" i="1" s="1"/>
  <c r="AJ71" i="1"/>
  <c r="AJ72" i="1"/>
  <c r="AK72" i="1" s="1"/>
  <c r="AJ122" i="1"/>
  <c r="AK122" i="1" s="1"/>
  <c r="AJ123" i="1"/>
  <c r="AK123" i="1" s="1"/>
  <c r="AJ124" i="1"/>
  <c r="AK124" i="1" s="1"/>
  <c r="AJ165" i="1"/>
  <c r="AK165" i="1" s="1"/>
  <c r="AJ167" i="1"/>
  <c r="AK167" i="1" s="1"/>
  <c r="AJ176" i="1"/>
  <c r="AK176" i="1" s="1"/>
  <c r="AK22" i="1"/>
  <c r="AK23" i="1"/>
  <c r="AJ49" i="1"/>
  <c r="AK49" i="1" s="1"/>
  <c r="AJ80" i="1"/>
  <c r="AK80" i="1" s="1"/>
  <c r="AJ91" i="1"/>
  <c r="AK91" i="1" s="1"/>
  <c r="AJ92" i="1"/>
  <c r="AK92" i="1" s="1"/>
  <c r="AJ93" i="1"/>
  <c r="AK93" i="1" s="1"/>
  <c r="AJ127" i="1"/>
  <c r="AK127" i="1" s="1"/>
  <c r="AK144" i="1"/>
  <c r="AK170" i="1"/>
  <c r="AJ5" i="1"/>
  <c r="AK5" i="1" s="1"/>
  <c r="AK9" i="1"/>
  <c r="AJ8" i="1"/>
  <c r="AK8" i="1" s="1"/>
  <c r="AJ15" i="1"/>
  <c r="AK15" i="1" s="1"/>
  <c r="AJ37" i="1"/>
  <c r="AK37" i="1" s="1"/>
  <c r="AJ39" i="1"/>
  <c r="AK39" i="1" s="1"/>
  <c r="AJ58" i="1"/>
  <c r="AK58" i="1" s="1"/>
  <c r="AJ59" i="1"/>
  <c r="AK59" i="1" s="1"/>
  <c r="AJ70" i="1"/>
  <c r="AK70" i="1" s="1"/>
  <c r="AJ96" i="1"/>
  <c r="AK96" i="1" s="1"/>
  <c r="AJ99" i="1"/>
  <c r="AK99" i="1" s="1"/>
  <c r="AJ101" i="1"/>
  <c r="AK101" i="1" s="1"/>
  <c r="AJ102" i="1"/>
  <c r="AK102" i="1" s="1"/>
  <c r="AJ111" i="1"/>
  <c r="AK111" i="1" s="1"/>
  <c r="AJ160" i="1"/>
  <c r="AK160" i="1" s="1"/>
  <c r="AJ172" i="1"/>
  <c r="AK172" i="1" s="1"/>
  <c r="AL172" i="1"/>
  <c r="AL173" i="1"/>
  <c r="AL174" i="1"/>
  <c r="AL175" i="1"/>
  <c r="AJ6" i="1"/>
  <c r="AK6" i="1" s="1"/>
  <c r="AK33" i="1"/>
  <c r="AJ36" i="1"/>
  <c r="AK36" i="1" s="1"/>
  <c r="AJ42" i="1"/>
  <c r="AK42" i="1" s="1"/>
  <c r="AJ50" i="1"/>
  <c r="AK50" i="1" s="1"/>
  <c r="AJ90" i="1"/>
  <c r="AK90" i="1" s="1"/>
  <c r="AJ98" i="1"/>
  <c r="AK108" i="1"/>
  <c r="AJ125" i="1"/>
  <c r="AK125" i="1" s="1"/>
  <c r="AJ161" i="1"/>
  <c r="AK31" i="1"/>
  <c r="AK32" i="1"/>
  <c r="AJ38" i="1"/>
  <c r="AK38" i="1" s="1"/>
  <c r="AJ66" i="1"/>
  <c r="AK66" i="1" s="1"/>
  <c r="AJ84" i="1"/>
  <c r="AK84" i="1" s="1"/>
  <c r="AK86" i="1"/>
  <c r="AJ126" i="1"/>
  <c r="AK126" i="1" s="1"/>
  <c r="AJ128" i="1"/>
  <c r="AK128" i="1" s="1"/>
  <c r="AJ132" i="1"/>
  <c r="AK132" i="1" s="1"/>
  <c r="AJ134" i="1"/>
  <c r="AK134" i="1" s="1"/>
  <c r="AJ149" i="1"/>
  <c r="AK149" i="1" s="1"/>
  <c r="AJ153" i="1"/>
  <c r="AK153" i="1" s="1"/>
  <c r="AJ7" i="1"/>
  <c r="AK7" i="1" s="1"/>
  <c r="AJ10" i="1"/>
  <c r="AJ18" i="1"/>
  <c r="AK18" i="1" s="1"/>
  <c r="AJ26" i="1"/>
  <c r="AK26" i="1" s="1"/>
  <c r="AJ27" i="1"/>
  <c r="AK27" i="1" s="1"/>
  <c r="AJ34" i="1"/>
  <c r="AK34" i="1" s="1"/>
  <c r="AJ47" i="1"/>
  <c r="AK47" i="1" s="1"/>
  <c r="AJ48" i="1"/>
  <c r="AK48" i="1" s="1"/>
  <c r="AJ57" i="1"/>
  <c r="AJ88" i="1"/>
  <c r="AK88" i="1" s="1"/>
  <c r="AJ95" i="1"/>
  <c r="AK95" i="1" s="1"/>
  <c r="AJ105" i="1"/>
  <c r="AK105" i="1" s="1"/>
  <c r="AJ109" i="1"/>
  <c r="AK109" i="1" s="1"/>
  <c r="AJ135" i="1"/>
  <c r="AK135" i="1" s="1"/>
  <c r="AJ136" i="1"/>
  <c r="AK136" i="1" s="1"/>
  <c r="AJ140" i="1"/>
  <c r="AK140" i="1" s="1"/>
  <c r="AJ142" i="1"/>
  <c r="AK142" i="1" s="1"/>
  <c r="AJ150" i="1"/>
  <c r="AK150" i="1" s="1"/>
  <c r="AJ151" i="1"/>
  <c r="AK151" i="1" s="1"/>
  <c r="AJ155" i="1"/>
  <c r="AK155" i="1" s="1"/>
  <c r="AJ163" i="1"/>
  <c r="AK163" i="1" s="1"/>
  <c r="AJ168" i="1"/>
  <c r="AK168" i="1" s="1"/>
  <c r="AJ169" i="1"/>
  <c r="AK169" i="1" s="1"/>
  <c r="AJ173" i="1"/>
  <c r="AK173" i="1" s="1"/>
  <c r="AM17" i="1"/>
  <c r="AO17" i="1" s="1"/>
  <c r="AQ17" i="1" s="1"/>
  <c r="AM7" i="1"/>
  <c r="AO7" i="1" s="1"/>
  <c r="AQ7" i="1" s="1"/>
  <c r="AM5" i="1"/>
  <c r="AO5" i="1" s="1"/>
  <c r="AM6" i="1"/>
  <c r="AM9" i="1"/>
  <c r="AO9" i="1" s="1"/>
  <c r="AQ9" i="1" s="1"/>
  <c r="AM31" i="1"/>
  <c r="AO31" i="1" s="1"/>
  <c r="AQ31" i="1" s="1"/>
  <c r="AM32" i="1"/>
  <c r="AO32" i="1" s="1"/>
  <c r="AQ32" i="1" s="1"/>
  <c r="AM57" i="1"/>
  <c r="AO57" i="1" s="1"/>
  <c r="AQ57" i="1" s="1"/>
  <c r="AM73" i="1"/>
  <c r="AO73" i="1" s="1"/>
  <c r="AQ73" i="1" s="1"/>
  <c r="AM95" i="1"/>
  <c r="AO95" i="1" s="1"/>
  <c r="AQ95" i="1" s="1"/>
  <c r="AM8" i="1"/>
  <c r="AO8" i="1" s="1"/>
  <c r="AQ8" i="1" s="1"/>
  <c r="AJ14" i="1"/>
  <c r="AK14" i="1" s="1"/>
  <c r="AM14" i="1"/>
  <c r="AO14" i="1" s="1"/>
  <c r="AQ14" i="1" s="1"/>
  <c r="AK16" i="1"/>
  <c r="AJ17" i="1"/>
  <c r="AK17" i="1" s="1"/>
  <c r="AM26" i="1"/>
  <c r="AO26" i="1" s="1"/>
  <c r="AQ26" i="1" s="1"/>
  <c r="AM27" i="1"/>
  <c r="AO27" i="1" s="1"/>
  <c r="AQ27" i="1" s="1"/>
  <c r="AM34" i="1"/>
  <c r="AO34" i="1" s="1"/>
  <c r="AQ34" i="1" s="1"/>
  <c r="AM47" i="1"/>
  <c r="AO47" i="1" s="1"/>
  <c r="AQ47" i="1" s="1"/>
  <c r="AM48" i="1"/>
  <c r="AO48" i="1" s="1"/>
  <c r="AQ48" i="1" s="1"/>
  <c r="AM61" i="1"/>
  <c r="AO61" i="1" s="1"/>
  <c r="AQ61" i="1" s="1"/>
  <c r="AM65" i="1"/>
  <c r="AO65" i="1" s="1"/>
  <c r="AQ65" i="1" s="1"/>
  <c r="AM69" i="1"/>
  <c r="AO69" i="1" s="1"/>
  <c r="AQ69" i="1" s="1"/>
  <c r="AM10" i="1"/>
  <c r="AO10" i="1" s="1"/>
  <c r="AQ10" i="1" s="1"/>
  <c r="AM18" i="1"/>
  <c r="AO18" i="1" s="1"/>
  <c r="AQ18" i="1" s="1"/>
  <c r="AM43" i="1"/>
  <c r="AO43" i="1" s="1"/>
  <c r="AQ43" i="1" s="1"/>
  <c r="AM51" i="1"/>
  <c r="AO51" i="1" s="1"/>
  <c r="AQ51" i="1" s="1"/>
  <c r="AM52" i="1"/>
  <c r="AO52" i="1" s="1"/>
  <c r="AQ52" i="1" s="1"/>
  <c r="AM90" i="1"/>
  <c r="AO90" i="1" s="1"/>
  <c r="AQ90" i="1" s="1"/>
  <c r="AM98" i="1"/>
  <c r="AO98" i="1" s="1"/>
  <c r="AQ98" i="1" s="1"/>
  <c r="AM160" i="1"/>
  <c r="AO160" i="1" s="1"/>
  <c r="AQ160" i="1" s="1"/>
  <c r="AM158" i="1"/>
  <c r="AM173" i="1"/>
  <c r="AO173" i="1" s="1"/>
  <c r="AQ173" i="1" s="1"/>
  <c r="AM169" i="1"/>
  <c r="AO169" i="1" s="1"/>
  <c r="AQ169" i="1" s="1"/>
  <c r="AM168" i="1"/>
  <c r="AO168" i="1" s="1"/>
  <c r="AQ168" i="1" s="1"/>
  <c r="AM165" i="1"/>
  <c r="AO165" i="1" s="1"/>
  <c r="AQ165" i="1" s="1"/>
  <c r="AM162" i="1"/>
  <c r="AM156" i="1"/>
  <c r="AO156" i="1" s="1"/>
  <c r="AQ156" i="1" s="1"/>
  <c r="AM170" i="1"/>
  <c r="AM150" i="1"/>
  <c r="AO150" i="1" s="1"/>
  <c r="AQ150" i="1" s="1"/>
  <c r="AM149" i="1"/>
  <c r="AO149" i="1" s="1"/>
  <c r="AQ149" i="1" s="1"/>
  <c r="AM161" i="1"/>
  <c r="AO161" i="1" s="1"/>
  <c r="AQ161" i="1" s="1"/>
  <c r="AM144" i="1"/>
  <c r="AO144" i="1" s="1"/>
  <c r="AQ144" i="1" s="1"/>
  <c r="AM115" i="1"/>
  <c r="AO115" i="1" s="1"/>
  <c r="AQ115" i="1" s="1"/>
  <c r="AM110" i="1"/>
  <c r="AO110" i="1" s="1"/>
  <c r="AQ110" i="1" s="1"/>
  <c r="AM147" i="1"/>
  <c r="AO147" i="1" s="1"/>
  <c r="AQ147" i="1" s="1"/>
  <c r="AM146" i="1"/>
  <c r="AM145" i="1"/>
  <c r="AM140" i="1"/>
  <c r="AO140" i="1" s="1"/>
  <c r="AQ140" i="1" s="1"/>
  <c r="AM133" i="1"/>
  <c r="AM142" i="1"/>
  <c r="AO142" i="1" s="1"/>
  <c r="AQ142" i="1" s="1"/>
  <c r="AM141" i="1"/>
  <c r="AO141" i="1" s="1"/>
  <c r="AQ141" i="1" s="1"/>
  <c r="AM136" i="1"/>
  <c r="AO136" i="1" s="1"/>
  <c r="AQ136" i="1" s="1"/>
  <c r="AM135" i="1"/>
  <c r="AO135" i="1" s="1"/>
  <c r="AQ135" i="1" s="1"/>
  <c r="AM122" i="1"/>
  <c r="AM121" i="1"/>
  <c r="AO121" i="1" s="1"/>
  <c r="AQ121" i="1" s="1"/>
  <c r="AM112" i="1"/>
  <c r="AO112" i="1" s="1"/>
  <c r="AQ112" i="1" s="1"/>
  <c r="AM106" i="1"/>
  <c r="AO106" i="1" s="1"/>
  <c r="AQ106" i="1" s="1"/>
  <c r="AM104" i="1"/>
  <c r="AO104" i="1" s="1"/>
  <c r="AQ104" i="1" s="1"/>
  <c r="AM108" i="1"/>
  <c r="AO108" i="1" s="1"/>
  <c r="AQ108" i="1" s="1"/>
  <c r="AM107" i="1"/>
  <c r="AO107" i="1" s="1"/>
  <c r="AQ107" i="1" s="1"/>
  <c r="AM53" i="1"/>
  <c r="AO53" i="1" s="1"/>
  <c r="AQ53" i="1" s="1"/>
  <c r="AM134" i="1"/>
  <c r="AM131" i="1"/>
  <c r="AO131" i="1" s="1"/>
  <c r="AQ131" i="1" s="1"/>
  <c r="AM128" i="1"/>
  <c r="AO128" i="1" s="1"/>
  <c r="AQ128" i="1" s="1"/>
  <c r="AM118" i="1"/>
  <c r="AO118" i="1" s="1"/>
  <c r="AQ118" i="1" s="1"/>
  <c r="AM139" i="1"/>
  <c r="AO139" i="1" s="1"/>
  <c r="AQ139" i="1" s="1"/>
  <c r="AM126" i="1"/>
  <c r="AO126" i="1" s="1"/>
  <c r="AQ126" i="1" s="1"/>
  <c r="AM119" i="1"/>
  <c r="AM71" i="1"/>
  <c r="AO71" i="1" s="1"/>
  <c r="AQ71" i="1" s="1"/>
  <c r="AM58" i="1"/>
  <c r="AM24" i="1"/>
  <c r="AO24" i="1" s="1"/>
  <c r="AQ24" i="1" s="1"/>
  <c r="AM22" i="1"/>
  <c r="AO22" i="1" s="1"/>
  <c r="AQ22" i="1" s="1"/>
  <c r="AM21" i="1"/>
  <c r="AM19" i="1"/>
  <c r="AO19" i="1" s="1"/>
  <c r="AQ19" i="1" s="1"/>
  <c r="AM15" i="1"/>
  <c r="AM12" i="1"/>
  <c r="AO12" i="1" s="1"/>
  <c r="AQ12" i="1" s="1"/>
  <c r="AM103" i="1"/>
  <c r="AO103" i="1" s="1"/>
  <c r="AQ103" i="1" s="1"/>
  <c r="AM87" i="1"/>
  <c r="AO87" i="1" s="1"/>
  <c r="AQ87" i="1" s="1"/>
  <c r="AM83" i="1"/>
  <c r="AO83" i="1" s="1"/>
  <c r="AQ83" i="1" s="1"/>
  <c r="AM63" i="1"/>
  <c r="AM105" i="1"/>
  <c r="AO105" i="1" s="1"/>
  <c r="AQ105" i="1" s="1"/>
  <c r="AM101" i="1"/>
  <c r="AO101" i="1" s="1"/>
  <c r="AQ101" i="1" s="1"/>
  <c r="AM68" i="1"/>
  <c r="AO68" i="1" s="1"/>
  <c r="AQ68" i="1" s="1"/>
  <c r="AM66" i="1"/>
  <c r="AO66" i="1" s="1"/>
  <c r="AQ66" i="1" s="1"/>
  <c r="AM64" i="1"/>
  <c r="AO64" i="1" s="1"/>
  <c r="AQ64" i="1" s="1"/>
  <c r="AM56" i="1"/>
  <c r="AO56" i="1" s="1"/>
  <c r="AQ56" i="1" s="1"/>
  <c r="AM50" i="1"/>
  <c r="AO50" i="1" s="1"/>
  <c r="AQ50" i="1" s="1"/>
  <c r="AM42" i="1"/>
  <c r="AO42" i="1" s="1"/>
  <c r="AQ42" i="1" s="1"/>
  <c r="AM38" i="1"/>
  <c r="AO38" i="1" s="1"/>
  <c r="AQ38" i="1" s="1"/>
  <c r="AM36" i="1"/>
  <c r="AO36" i="1" s="1"/>
  <c r="AQ36" i="1" s="1"/>
  <c r="AM102" i="1"/>
  <c r="AO102" i="1" s="1"/>
  <c r="AQ102" i="1" s="1"/>
  <c r="AM97" i="1"/>
  <c r="AO97" i="1" s="1"/>
  <c r="AQ97" i="1" s="1"/>
  <c r="AM94" i="1"/>
  <c r="AO94" i="1" s="1"/>
  <c r="AQ94" i="1" s="1"/>
  <c r="AM89" i="1"/>
  <c r="AO89" i="1" s="1"/>
  <c r="AQ89" i="1" s="1"/>
  <c r="AM80" i="1"/>
  <c r="AO80" i="1" s="1"/>
  <c r="AQ80" i="1" s="1"/>
  <c r="AM77" i="1"/>
  <c r="AO77" i="1" s="1"/>
  <c r="AQ77" i="1" s="1"/>
  <c r="AM60" i="1"/>
  <c r="AO60" i="1" s="1"/>
  <c r="AQ60" i="1" s="1"/>
  <c r="AM49" i="1"/>
  <c r="AO49" i="1" s="1"/>
  <c r="AQ49" i="1" s="1"/>
  <c r="AM46" i="1"/>
  <c r="AO46" i="1" s="1"/>
  <c r="AQ46" i="1" s="1"/>
  <c r="AM44" i="1"/>
  <c r="AO44" i="1" s="1"/>
  <c r="AQ44" i="1" s="1"/>
  <c r="AM41" i="1"/>
  <c r="AO41" i="1" s="1"/>
  <c r="AQ41" i="1" s="1"/>
  <c r="AM40" i="1"/>
  <c r="AO40" i="1" s="1"/>
  <c r="AQ40" i="1" s="1"/>
  <c r="AM37" i="1"/>
  <c r="AO37" i="1" s="1"/>
  <c r="AQ37" i="1" s="1"/>
  <c r="AM35" i="1"/>
  <c r="AO35" i="1" s="1"/>
  <c r="AQ35" i="1" s="1"/>
  <c r="AM33" i="1"/>
  <c r="AO33" i="1" s="1"/>
  <c r="AQ33" i="1" s="1"/>
  <c r="AM30" i="1"/>
  <c r="AO30" i="1" s="1"/>
  <c r="AQ30" i="1" s="1"/>
  <c r="AM29" i="1"/>
  <c r="AM25" i="1"/>
  <c r="AO25" i="1" s="1"/>
  <c r="AQ25" i="1" s="1"/>
  <c r="AK10" i="1"/>
  <c r="AJ11" i="1"/>
  <c r="AK11" i="1" s="1"/>
  <c r="AM11" i="1"/>
  <c r="AO11" i="1" s="1"/>
  <c r="AQ11" i="1" s="1"/>
  <c r="AM16" i="1"/>
  <c r="AO16" i="1" s="1"/>
  <c r="AQ16" i="1" s="1"/>
  <c r="AJ20" i="1"/>
  <c r="AK20" i="1" s="1"/>
  <c r="AM20" i="1"/>
  <c r="AO20" i="1" s="1"/>
  <c r="AQ20" i="1" s="1"/>
  <c r="AM23" i="1"/>
  <c r="AO23" i="1" s="1"/>
  <c r="AQ23" i="1" s="1"/>
  <c r="AM28" i="1"/>
  <c r="AO28" i="1" s="1"/>
  <c r="AQ28" i="1" s="1"/>
  <c r="AM39" i="1"/>
  <c r="AO39" i="1" s="1"/>
  <c r="AQ39" i="1" s="1"/>
  <c r="AM45" i="1"/>
  <c r="AO45" i="1" s="1"/>
  <c r="AQ45" i="1" s="1"/>
  <c r="AM84" i="1"/>
  <c r="AO84" i="1" s="1"/>
  <c r="AQ84" i="1" s="1"/>
  <c r="AJ54" i="1"/>
  <c r="AK54" i="1" s="1"/>
  <c r="AM54" i="1"/>
  <c r="AO54" i="1" s="1"/>
  <c r="AQ54" i="1" s="1"/>
  <c r="AK57" i="1"/>
  <c r="AM59" i="1"/>
  <c r="AO59" i="1" s="1"/>
  <c r="AQ59" i="1" s="1"/>
  <c r="AK65" i="1"/>
  <c r="AK71" i="1"/>
  <c r="AM76" i="1"/>
  <c r="AO76" i="1" s="1"/>
  <c r="AQ76" i="1" s="1"/>
  <c r="AM78" i="1"/>
  <c r="AO78" i="1" s="1"/>
  <c r="AQ78" i="1" s="1"/>
  <c r="AM79" i="1"/>
  <c r="AO79" i="1" s="1"/>
  <c r="AQ79" i="1" s="1"/>
  <c r="AM88" i="1"/>
  <c r="AO88" i="1" s="1"/>
  <c r="AQ88" i="1" s="1"/>
  <c r="AM93" i="1"/>
  <c r="AO93" i="1" s="1"/>
  <c r="AQ93" i="1" s="1"/>
  <c r="AM100" i="1"/>
  <c r="AO100" i="1" s="1"/>
  <c r="AQ100" i="1" s="1"/>
  <c r="AM109" i="1"/>
  <c r="AO109" i="1" s="1"/>
  <c r="AQ109" i="1" s="1"/>
  <c r="AM55" i="1"/>
  <c r="AO55" i="1" s="1"/>
  <c r="AQ55" i="1" s="1"/>
  <c r="AM67" i="1"/>
  <c r="AO67" i="1" s="1"/>
  <c r="AQ67" i="1" s="1"/>
  <c r="AM75" i="1"/>
  <c r="AO75" i="1" s="1"/>
  <c r="AQ75" i="1" s="1"/>
  <c r="AM85" i="1"/>
  <c r="AO85" i="1" s="1"/>
  <c r="AQ85" i="1" s="1"/>
  <c r="AM92" i="1"/>
  <c r="AO92" i="1" s="1"/>
  <c r="AQ92" i="1" s="1"/>
  <c r="AM62" i="1"/>
  <c r="AO62" i="1" s="1"/>
  <c r="AQ62" i="1" s="1"/>
  <c r="AM70" i="1"/>
  <c r="AO70" i="1" s="1"/>
  <c r="AQ70" i="1" s="1"/>
  <c r="AK77" i="1"/>
  <c r="AM82" i="1"/>
  <c r="AO82" i="1" s="1"/>
  <c r="AQ82" i="1" s="1"/>
  <c r="AM86" i="1"/>
  <c r="AO86" i="1" s="1"/>
  <c r="AQ86" i="1" s="1"/>
  <c r="AK89" i="1"/>
  <c r="AM91" i="1"/>
  <c r="AO91" i="1" s="1"/>
  <c r="AQ91" i="1" s="1"/>
  <c r="AM96" i="1"/>
  <c r="AO96" i="1" s="1"/>
  <c r="AQ96" i="1" s="1"/>
  <c r="AM99" i="1"/>
  <c r="AO99" i="1" s="1"/>
  <c r="AQ99" i="1" s="1"/>
  <c r="AK56" i="1"/>
  <c r="AK64" i="1"/>
  <c r="AK68" i="1"/>
  <c r="AM72" i="1"/>
  <c r="AO72" i="1" s="1"/>
  <c r="AQ72" i="1" s="1"/>
  <c r="AM74" i="1"/>
  <c r="AO74" i="1" s="1"/>
  <c r="AQ74" i="1" s="1"/>
  <c r="AM81" i="1"/>
  <c r="AO81" i="1" s="1"/>
  <c r="AQ81" i="1" s="1"/>
  <c r="AK98" i="1"/>
  <c r="AM116" i="1"/>
  <c r="AO116" i="1" s="1"/>
  <c r="AQ116" i="1" s="1"/>
  <c r="AM111" i="1"/>
  <c r="AK112" i="1"/>
  <c r="AM114" i="1"/>
  <c r="AO114" i="1" s="1"/>
  <c r="AQ114" i="1" s="1"/>
  <c r="AM123" i="1"/>
  <c r="AO123" i="1" s="1"/>
  <c r="AQ123" i="1" s="1"/>
  <c r="AM124" i="1"/>
  <c r="AO124" i="1" s="1"/>
  <c r="AQ124" i="1" s="1"/>
  <c r="AM129" i="1"/>
  <c r="AO129" i="1" s="1"/>
  <c r="AQ129" i="1" s="1"/>
  <c r="AJ104" i="1"/>
  <c r="AK104" i="1" s="1"/>
  <c r="AM125" i="1"/>
  <c r="AO125" i="1" s="1"/>
  <c r="AQ125" i="1" s="1"/>
  <c r="AM117" i="1"/>
  <c r="AO117" i="1" s="1"/>
  <c r="AQ117" i="1" s="1"/>
  <c r="AM138" i="1"/>
  <c r="AO138" i="1" s="1"/>
  <c r="AQ138" i="1" s="1"/>
  <c r="AM130" i="1"/>
  <c r="AO130" i="1" s="1"/>
  <c r="AQ130" i="1" s="1"/>
  <c r="AM143" i="1"/>
  <c r="AM174" i="1"/>
  <c r="AO174" i="1" s="1"/>
  <c r="AQ174" i="1" s="1"/>
  <c r="AM113" i="1"/>
  <c r="AO113" i="1" s="1"/>
  <c r="AQ113" i="1" s="1"/>
  <c r="AM120" i="1"/>
  <c r="AO120" i="1" s="1"/>
  <c r="AQ120" i="1" s="1"/>
  <c r="AM127" i="1"/>
  <c r="AO127" i="1" s="1"/>
  <c r="AQ127" i="1" s="1"/>
  <c r="AM132" i="1"/>
  <c r="AO132" i="1" s="1"/>
  <c r="AQ132" i="1" s="1"/>
  <c r="AM137" i="1"/>
  <c r="AM148" i="1"/>
  <c r="AO148" i="1" s="1"/>
  <c r="AQ148" i="1" s="1"/>
  <c r="AM151" i="1"/>
  <c r="AO151" i="1" s="1"/>
  <c r="AQ151" i="1" s="1"/>
  <c r="AM154" i="1"/>
  <c r="AM166" i="1"/>
  <c r="AJ147" i="1"/>
  <c r="AK147" i="1" s="1"/>
  <c r="AM152" i="1"/>
  <c r="AM153" i="1"/>
  <c r="AO153" i="1" s="1"/>
  <c r="AQ153" i="1" s="1"/>
  <c r="AM159" i="1"/>
  <c r="AO159" i="1" s="1"/>
  <c r="AQ159" i="1" s="1"/>
  <c r="AM155" i="1"/>
  <c r="AO155" i="1" s="1"/>
  <c r="AQ155" i="1" s="1"/>
  <c r="AK161" i="1"/>
  <c r="AJ164" i="1"/>
  <c r="AK164" i="1" s="1"/>
  <c r="AJ171" i="1"/>
  <c r="AK171" i="1" s="1"/>
  <c r="AM172" i="1"/>
  <c r="AO172" i="1" s="1"/>
  <c r="AQ172" i="1" s="1"/>
  <c r="AM176" i="1"/>
  <c r="AO176" i="1" s="1"/>
  <c r="AQ176" i="1" s="1"/>
  <c r="AM157" i="1"/>
  <c r="AO157" i="1" s="1"/>
  <c r="AQ157" i="1" s="1"/>
  <c r="AJ159" i="1"/>
  <c r="AK159" i="1" s="1"/>
  <c r="AJ166" i="1"/>
  <c r="AK166" i="1" s="1"/>
  <c r="AM167" i="1"/>
  <c r="AJ174" i="1"/>
  <c r="AK174" i="1" s="1"/>
  <c r="AM163" i="1"/>
  <c r="AO163" i="1" s="1"/>
  <c r="AQ163" i="1" s="1"/>
  <c r="AM164" i="1"/>
  <c r="AO164" i="1" s="1"/>
  <c r="AQ164" i="1" s="1"/>
  <c r="AM171" i="1"/>
  <c r="AO171" i="1" s="1"/>
  <c r="AQ171" i="1" s="1"/>
  <c r="AM175" i="1"/>
  <c r="AO175" i="1" s="1"/>
  <c r="AQ175" i="1" s="1"/>
  <c r="AS6" i="2" l="1"/>
  <c r="AR117" i="2"/>
  <c r="AS117" i="2"/>
  <c r="AR21" i="2"/>
  <c r="AS21" i="2"/>
  <c r="AR64" i="2"/>
  <c r="AS64" i="2"/>
  <c r="AR196" i="2"/>
  <c r="AS196" i="2"/>
  <c r="AR127" i="2"/>
  <c r="AS127" i="2"/>
  <c r="AR192" i="2"/>
  <c r="AS192" i="2"/>
  <c r="AR78" i="2"/>
  <c r="AS78" i="2"/>
  <c r="AR96" i="2"/>
  <c r="AS96" i="2"/>
  <c r="AR37" i="2"/>
  <c r="AS37" i="2"/>
  <c r="AR90" i="2"/>
  <c r="AS90" i="2"/>
  <c r="AR179" i="2"/>
  <c r="AS179" i="2"/>
  <c r="AR114" i="2"/>
  <c r="AS114" i="2"/>
  <c r="AR157" i="2"/>
  <c r="AS157" i="2"/>
  <c r="AR172" i="2"/>
  <c r="AS172" i="2"/>
  <c r="AR25" i="2"/>
  <c r="AS25" i="2"/>
  <c r="AR200" i="2"/>
  <c r="AS200" i="2"/>
  <c r="AR68" i="2"/>
  <c r="AS68" i="2"/>
  <c r="AR51" i="2"/>
  <c r="AS51" i="2"/>
  <c r="AR104" i="2"/>
  <c r="AS104" i="2"/>
  <c r="AR67" i="2"/>
  <c r="AS67" i="2"/>
  <c r="AR155" i="2"/>
  <c r="AS155" i="2"/>
  <c r="AR135" i="2"/>
  <c r="AS135" i="2"/>
  <c r="AR71" i="2"/>
  <c r="AS71" i="2"/>
  <c r="AR57" i="2"/>
  <c r="AS57" i="2"/>
  <c r="AR128" i="2"/>
  <c r="AS128" i="2"/>
  <c r="AR49" i="2"/>
  <c r="AS49" i="2"/>
  <c r="AR94" i="2"/>
  <c r="AS94" i="2"/>
  <c r="AR108" i="2"/>
  <c r="AS108" i="2"/>
  <c r="AR28" i="2"/>
  <c r="AS28" i="2"/>
  <c r="AR106" i="2"/>
  <c r="AS106" i="2"/>
  <c r="AR62" i="2"/>
  <c r="AS62" i="2"/>
  <c r="AR154" i="2"/>
  <c r="AS154" i="2"/>
  <c r="AR129" i="2"/>
  <c r="AS129" i="2"/>
  <c r="AR35" i="2"/>
  <c r="AS35" i="2"/>
  <c r="AR20" i="2"/>
  <c r="AS20" i="2"/>
  <c r="AR13" i="2"/>
  <c r="AS13" i="2"/>
  <c r="AR102" i="2"/>
  <c r="AS102" i="2"/>
  <c r="AR142" i="2"/>
  <c r="AS142" i="2"/>
  <c r="AR165" i="2"/>
  <c r="AS165" i="2"/>
  <c r="AR10" i="2"/>
  <c r="AS10" i="2"/>
  <c r="AR164" i="2"/>
  <c r="AS164" i="2"/>
  <c r="AR149" i="2"/>
  <c r="AS149" i="2"/>
  <c r="AR126" i="2"/>
  <c r="AS126" i="2"/>
  <c r="AR82" i="2"/>
  <c r="AS82" i="2"/>
  <c r="AR48" i="2"/>
  <c r="AS48" i="2"/>
  <c r="AR144" i="2"/>
  <c r="AS144" i="2"/>
  <c r="AR69" i="2"/>
  <c r="AS69" i="2"/>
  <c r="AR141" i="2"/>
  <c r="AS141" i="2"/>
  <c r="AR41" i="2"/>
  <c r="AS41" i="2"/>
  <c r="AR84" i="2"/>
  <c r="AS84" i="2"/>
  <c r="AR112" i="2"/>
  <c r="AS112" i="2"/>
  <c r="AR30" i="2"/>
  <c r="AS30" i="2"/>
  <c r="AR93" i="2"/>
  <c r="AS93" i="2"/>
  <c r="AR183" i="2"/>
  <c r="AS183" i="2"/>
  <c r="AR191" i="2"/>
  <c r="AS191" i="2"/>
  <c r="AR32" i="2"/>
  <c r="AS32" i="2"/>
  <c r="AR170" i="2"/>
  <c r="AS170" i="2"/>
  <c r="AR186" i="2"/>
  <c r="AS186" i="2"/>
  <c r="AR136" i="2"/>
  <c r="AS136" i="2"/>
  <c r="AR23" i="2"/>
  <c r="AS23" i="2"/>
  <c r="AR61" i="2"/>
  <c r="AS61" i="2"/>
  <c r="AR109" i="2"/>
  <c r="AS109" i="2"/>
  <c r="AR119" i="2"/>
  <c r="AS119" i="2"/>
  <c r="AR189" i="2"/>
  <c r="AS189" i="2"/>
  <c r="AR130" i="2"/>
  <c r="AS130" i="2"/>
  <c r="AR168" i="2"/>
  <c r="AS168" i="2"/>
  <c r="AR50" i="2"/>
  <c r="AS50" i="2"/>
  <c r="AR169" i="2"/>
  <c r="AS169" i="2"/>
  <c r="AR156" i="2"/>
  <c r="AS156" i="2"/>
  <c r="AR59" i="2"/>
  <c r="AS59" i="2"/>
  <c r="AR99" i="2"/>
  <c r="AS99" i="2"/>
  <c r="AR44" i="2"/>
  <c r="AS44" i="2"/>
  <c r="AR175" i="2"/>
  <c r="AS175" i="2"/>
  <c r="AR97" i="2"/>
  <c r="AS97" i="2"/>
  <c r="AR29" i="2"/>
  <c r="AS29" i="2"/>
  <c r="AR83" i="2"/>
  <c r="AS83" i="2"/>
  <c r="AR162" i="2"/>
  <c r="AS162" i="2"/>
  <c r="AR75" i="2"/>
  <c r="AS75" i="2"/>
  <c r="AR40" i="2"/>
  <c r="AS40" i="2"/>
  <c r="AR11" i="2"/>
  <c r="AS11" i="2"/>
  <c r="AR65" i="2"/>
  <c r="AS65" i="2"/>
  <c r="AR182" i="2"/>
  <c r="AS182" i="2"/>
  <c r="AR147" i="2"/>
  <c r="AS147" i="2"/>
  <c r="AR124" i="2"/>
  <c r="AS124" i="2"/>
  <c r="AR58" i="2"/>
  <c r="AS58" i="2"/>
  <c r="AR177" i="2"/>
  <c r="AS177" i="2"/>
  <c r="AR161" i="2"/>
  <c r="AS161" i="2"/>
  <c r="AR121" i="2"/>
  <c r="AS121" i="2"/>
  <c r="AR163" i="2"/>
  <c r="AS163" i="2"/>
  <c r="AR88" i="2"/>
  <c r="AS88" i="2"/>
  <c r="AR34" i="2"/>
  <c r="AS34" i="2"/>
  <c r="AR63" i="2"/>
  <c r="AS63" i="2"/>
  <c r="AR173" i="2"/>
  <c r="AS173" i="2"/>
  <c r="AR80" i="2"/>
  <c r="AS80" i="2"/>
  <c r="AR166" i="2"/>
  <c r="AS166" i="2"/>
  <c r="AR76" i="2"/>
  <c r="AS76" i="2"/>
  <c r="AR31" i="2"/>
  <c r="AS31" i="2"/>
  <c r="AR138" i="2"/>
  <c r="AS138" i="2"/>
  <c r="AR105" i="2"/>
  <c r="AS105" i="2"/>
  <c r="AR8" i="2"/>
  <c r="AS8" i="2"/>
  <c r="AR15" i="2"/>
  <c r="AS15" i="2"/>
  <c r="AR66" i="2"/>
  <c r="AS66" i="2"/>
  <c r="AR184" i="2"/>
  <c r="AS184" i="2"/>
  <c r="AR171" i="2"/>
  <c r="AS171" i="2"/>
  <c r="AR190" i="2"/>
  <c r="AS190" i="2"/>
  <c r="AR125" i="2"/>
  <c r="AS125" i="2"/>
  <c r="AR101" i="2"/>
  <c r="AS101" i="2"/>
  <c r="AR92" i="2"/>
  <c r="AS92" i="2"/>
  <c r="AR55" i="2"/>
  <c r="AS55" i="2"/>
  <c r="AR42" i="2"/>
  <c r="AS42" i="2"/>
  <c r="AR33" i="2"/>
  <c r="AS33" i="2"/>
  <c r="AR81" i="2"/>
  <c r="AS81" i="2"/>
  <c r="AR70" i="2"/>
  <c r="AS70" i="2"/>
  <c r="AR86" i="2"/>
  <c r="AS86" i="2"/>
  <c r="AR140" i="2"/>
  <c r="AS140" i="2"/>
  <c r="AR152" i="2"/>
  <c r="AS152" i="2"/>
  <c r="AR73" i="2"/>
  <c r="AS73" i="2"/>
  <c r="AR38" i="2"/>
  <c r="AS38" i="2"/>
  <c r="AR7" i="2"/>
  <c r="AS7" i="2"/>
  <c r="AR180" i="2"/>
  <c r="AS180" i="2"/>
  <c r="AR145" i="2"/>
  <c r="AS145" i="2"/>
  <c r="AR122" i="2"/>
  <c r="AS122" i="2"/>
  <c r="AR56" i="2"/>
  <c r="AS56" i="2"/>
  <c r="AR176" i="2"/>
  <c r="AS176" i="2"/>
  <c r="AR148" i="2"/>
  <c r="AS148" i="2"/>
  <c r="AR150" i="2"/>
  <c r="AS150" i="2"/>
  <c r="AR43" i="2"/>
  <c r="AS43" i="2"/>
  <c r="AR153" i="2"/>
  <c r="AS153" i="2"/>
  <c r="AR85" i="2"/>
  <c r="AS85" i="2"/>
  <c r="AR46" i="2"/>
  <c r="AS46" i="2"/>
  <c r="AR116" i="2"/>
  <c r="AS116" i="2"/>
  <c r="AR193" i="2"/>
  <c r="AS193" i="2"/>
  <c r="AR118" i="2"/>
  <c r="AS118" i="2"/>
  <c r="AR137" i="2"/>
  <c r="AS137" i="2"/>
  <c r="AR100" i="2"/>
  <c r="AS100" i="2"/>
  <c r="AR146" i="2"/>
  <c r="AS146" i="2"/>
  <c r="AR72" i="2"/>
  <c r="AS72" i="2"/>
  <c r="AR60" i="2"/>
  <c r="AS60" i="2"/>
  <c r="AR123" i="2"/>
  <c r="AS123" i="2"/>
  <c r="AR187" i="2"/>
  <c r="AS187" i="2"/>
  <c r="AR98" i="2"/>
  <c r="AS98" i="2"/>
  <c r="AR16" i="2"/>
  <c r="AS16" i="2"/>
  <c r="AR95" i="2"/>
  <c r="AS95" i="2"/>
  <c r="AR53" i="2"/>
  <c r="AS53" i="2"/>
  <c r="AR110" i="2"/>
  <c r="AS110" i="2"/>
  <c r="AR19" i="2"/>
  <c r="AS19" i="2"/>
  <c r="AR134" i="2"/>
  <c r="AS134" i="2"/>
  <c r="AR18" i="2"/>
  <c r="AS18" i="2"/>
  <c r="AR158" i="2"/>
  <c r="AS158" i="2"/>
  <c r="AR151" i="2"/>
  <c r="AS151" i="2"/>
  <c r="AR181" i="2"/>
  <c r="AS181" i="2"/>
  <c r="AR111" i="2"/>
  <c r="AS111" i="2"/>
  <c r="AR89" i="2"/>
  <c r="AS89" i="2"/>
  <c r="AR91" i="2"/>
  <c r="AS91" i="2"/>
  <c r="AR45" i="2"/>
  <c r="AS45" i="2"/>
  <c r="AR12" i="2"/>
  <c r="AS12" i="2"/>
  <c r="AR39" i="2"/>
  <c r="AS39" i="2"/>
  <c r="AR87" i="2"/>
  <c r="AS87" i="2"/>
  <c r="AR79" i="2"/>
  <c r="AS79" i="2"/>
  <c r="AR113" i="2"/>
  <c r="AS113" i="2"/>
  <c r="AR195" i="2"/>
  <c r="AS195" i="2"/>
  <c r="AR36" i="2"/>
  <c r="AS36" i="2"/>
  <c r="AR24" i="2"/>
  <c r="AS24" i="2"/>
  <c r="AR143" i="2"/>
  <c r="AS143" i="2"/>
  <c r="AR120" i="2"/>
  <c r="AS120" i="2"/>
  <c r="AR54" i="2"/>
  <c r="AS54" i="2"/>
  <c r="AR174" i="2"/>
  <c r="AS174" i="2"/>
  <c r="AR27" i="2"/>
  <c r="AS27" i="2"/>
  <c r="AR74" i="2"/>
  <c r="AS74" i="2"/>
  <c r="AK201" i="2"/>
  <c r="AJ201" i="2"/>
  <c r="AP201" i="2"/>
  <c r="AR6" i="2"/>
  <c r="AN201" i="2"/>
  <c r="AK177" i="1"/>
  <c r="AJ177" i="1"/>
  <c r="AO177" i="1"/>
  <c r="AQ5" i="1"/>
  <c r="AM177" i="1"/>
  <c r="AT165" i="2" l="1"/>
  <c r="AU165" i="2" s="1"/>
  <c r="AT152" i="2"/>
  <c r="AU152" i="2" s="1"/>
  <c r="AT95" i="2"/>
  <c r="AU95" i="2" s="1"/>
  <c r="AT170" i="2"/>
  <c r="AU170" i="2" s="1"/>
  <c r="AT91" i="2"/>
  <c r="AU91" i="2" s="1"/>
  <c r="AT153" i="2"/>
  <c r="AU153" i="2" s="1"/>
  <c r="AT92" i="2"/>
  <c r="AU92" i="2" s="1"/>
  <c r="AT181" i="2"/>
  <c r="AU181" i="2" s="1"/>
  <c r="AT21" i="2"/>
  <c r="AU21" i="2" s="1"/>
  <c r="AT94" i="2"/>
  <c r="AU94" i="2" s="1"/>
  <c r="AT172" i="2"/>
  <c r="AU172" i="2" s="1"/>
  <c r="AT154" i="2"/>
  <c r="AU154" i="2" s="1"/>
  <c r="AT138" i="2"/>
  <c r="AU138" i="2" s="1"/>
  <c r="AT16" i="2"/>
  <c r="AU16" i="2" s="1"/>
  <c r="AT15" i="2"/>
  <c r="AU15" i="2" s="1"/>
  <c r="AT120" i="2"/>
  <c r="AU120" i="2" s="1"/>
  <c r="AT27" i="2"/>
  <c r="AU27" i="2" s="1"/>
  <c r="AT73" i="2"/>
  <c r="AU73" i="2" s="1"/>
  <c r="AT79" i="2"/>
  <c r="AU79" i="2" s="1"/>
  <c r="AT6" i="2"/>
  <c r="AU6" i="2" s="1"/>
  <c r="AT57" i="2" l="1"/>
  <c r="AU57" i="2" s="1"/>
  <c r="AT97" i="2"/>
  <c r="AU97" i="2" s="1"/>
  <c r="AT99" i="2"/>
  <c r="AU99" i="2" s="1"/>
  <c r="AT7" i="2"/>
  <c r="AU7" i="2" s="1"/>
  <c r="AT46" i="2"/>
  <c r="AU46" i="2" s="1"/>
  <c r="AT184" i="2"/>
  <c r="AU184" i="2" s="1"/>
  <c r="AT13" i="2"/>
  <c r="AU13" i="2" s="1"/>
  <c r="AT105" i="2"/>
  <c r="AU105" i="2" s="1"/>
  <c r="AT175" i="2"/>
  <c r="AU175" i="2" s="1"/>
  <c r="AT71" i="2"/>
  <c r="AU71" i="2" s="1"/>
  <c r="AT36" i="2"/>
  <c r="AU36" i="2" s="1"/>
  <c r="AT74" i="2"/>
  <c r="AU74" i="2" s="1"/>
  <c r="AT200" i="2"/>
  <c r="AU200" i="2" s="1"/>
  <c r="AT150" i="2"/>
  <c r="AU150" i="2" s="1"/>
  <c r="AT116" i="2"/>
  <c r="AU116" i="2" s="1"/>
  <c r="AT148" i="2"/>
  <c r="AU148" i="2" s="1"/>
  <c r="AT8" i="2"/>
  <c r="AU8" i="2" s="1"/>
  <c r="AT38" i="2"/>
  <c r="AU38" i="2" s="1"/>
  <c r="AT83" i="2"/>
  <c r="AU83" i="2" s="1"/>
  <c r="AT102" i="2"/>
  <c r="AU102" i="2" s="1"/>
  <c r="AT135" i="2"/>
  <c r="AU135" i="2" s="1"/>
  <c r="AT72" i="2"/>
  <c r="AU72" i="2" s="1"/>
  <c r="AT179" i="2"/>
  <c r="AU179" i="2" s="1"/>
  <c r="AT24" i="2"/>
  <c r="AU24" i="2" s="1"/>
  <c r="AT12" i="2"/>
  <c r="AU12" i="2" s="1"/>
  <c r="AT87" i="2"/>
  <c r="AU87" i="2" s="1"/>
  <c r="AT59" i="2"/>
  <c r="AU59" i="2" s="1"/>
  <c r="AT151" i="2"/>
  <c r="AU151" i="2" s="1"/>
  <c r="AT163" i="2"/>
  <c r="AU163" i="2" s="1"/>
  <c r="AT84" i="2"/>
  <c r="AU84" i="2" s="1"/>
  <c r="AT142" i="2"/>
  <c r="AU142" i="2" s="1"/>
  <c r="AT109" i="2"/>
  <c r="AU109" i="2" s="1"/>
  <c r="AT56" i="2"/>
  <c r="AU56" i="2" s="1"/>
  <c r="AT149" i="2"/>
  <c r="AU149" i="2" s="1"/>
  <c r="AT193" i="2"/>
  <c r="AU193" i="2" s="1"/>
  <c r="AT49" i="2"/>
  <c r="AU49" i="2" s="1"/>
  <c r="AT161" i="2"/>
  <c r="AU161" i="2" s="1"/>
  <c r="AT127" i="2"/>
  <c r="AU127" i="2" s="1"/>
  <c r="AT136" i="2"/>
  <c r="AU136" i="2" s="1"/>
  <c r="AT187" i="2"/>
  <c r="AU187" i="2" s="1"/>
  <c r="AT31" i="2"/>
  <c r="AU31" i="2" s="1"/>
  <c r="AT125" i="2"/>
  <c r="AU125" i="2" s="1"/>
  <c r="AT33" i="2"/>
  <c r="AU33" i="2" s="1"/>
  <c r="AT112" i="2"/>
  <c r="AU112" i="2" s="1"/>
  <c r="AT134" i="2"/>
  <c r="AU134" i="2" s="1"/>
  <c r="AT174" i="2"/>
  <c r="AU174" i="2" s="1"/>
  <c r="AT176" i="2"/>
  <c r="AU176" i="2" s="1"/>
  <c r="AT106" i="2"/>
  <c r="AU106" i="2" s="1"/>
  <c r="AT157" i="2"/>
  <c r="AU157" i="2" s="1"/>
  <c r="AT192" i="2"/>
  <c r="AU192" i="2" s="1"/>
  <c r="AT66" i="2"/>
  <c r="AU66" i="2" s="1"/>
  <c r="AT143" i="2"/>
  <c r="AU143" i="2" s="1"/>
  <c r="AT11" i="2"/>
  <c r="AU11" i="2" s="1"/>
  <c r="AT32" i="2"/>
  <c r="AU32" i="2" s="1"/>
  <c r="AT129" i="2"/>
  <c r="AU129" i="2" s="1"/>
  <c r="AT34" i="2"/>
  <c r="AU34" i="2" s="1"/>
  <c r="AT78" i="2"/>
  <c r="AU78" i="2" s="1"/>
  <c r="AT19" i="2"/>
  <c r="AU19" i="2" s="1"/>
  <c r="AT48" i="2"/>
  <c r="AU48" i="2" s="1"/>
  <c r="AT101" i="2"/>
  <c r="AU101" i="2" s="1"/>
  <c r="AT177" i="2"/>
  <c r="AU177" i="2" s="1"/>
  <c r="AT89" i="2"/>
  <c r="AU89" i="2" s="1"/>
  <c r="AT166" i="2"/>
  <c r="AU166" i="2" s="1"/>
  <c r="AT25" i="2"/>
  <c r="AU25" i="2" s="1"/>
  <c r="AT60" i="2"/>
  <c r="AU60" i="2" s="1"/>
  <c r="AT23" i="2"/>
  <c r="AU23" i="2" s="1"/>
  <c r="AT110" i="2"/>
  <c r="AU110" i="2" s="1"/>
  <c r="AT171" i="2"/>
  <c r="AU171" i="2" s="1"/>
  <c r="AT20" i="2"/>
  <c r="AU20" i="2" s="1"/>
  <c r="AT75" i="2"/>
  <c r="AU75" i="2" s="1"/>
  <c r="AT114" i="2"/>
  <c r="AU114" i="2" s="1"/>
  <c r="AT147" i="2"/>
  <c r="AU147" i="2" s="1"/>
  <c r="AT30" i="2"/>
  <c r="AU30" i="2" s="1"/>
  <c r="AT68" i="2"/>
  <c r="AU68" i="2" s="1"/>
  <c r="AT122" i="2"/>
  <c r="AU122" i="2" s="1"/>
  <c r="AT62" i="2"/>
  <c r="AU62" i="2" s="1"/>
  <c r="AT117" i="2"/>
  <c r="AU117" i="2" s="1"/>
  <c r="AT70" i="2"/>
  <c r="AU70" i="2" s="1"/>
  <c r="AT50" i="2"/>
  <c r="AU50" i="2" s="1"/>
  <c r="AT186" i="2"/>
  <c r="AU186" i="2" s="1"/>
  <c r="AT144" i="2"/>
  <c r="AU144" i="2" s="1"/>
  <c r="AT54" i="2"/>
  <c r="AU54" i="2" s="1"/>
  <c r="AT93" i="2"/>
  <c r="AU93" i="2" s="1"/>
  <c r="AT169" i="2"/>
  <c r="AU169" i="2" s="1"/>
  <c r="AT64" i="2"/>
  <c r="AU64" i="2" s="1"/>
  <c r="AT100" i="2"/>
  <c r="AU100" i="2" s="1"/>
  <c r="AT42" i="2"/>
  <c r="AU42" i="2" s="1"/>
  <c r="AT130" i="2"/>
  <c r="AU130" i="2" s="1"/>
  <c r="AT191" i="2"/>
  <c r="AU191" i="2" s="1"/>
  <c r="AT10" i="2"/>
  <c r="AU10" i="2" s="1"/>
  <c r="AT98" i="2"/>
  <c r="AU98" i="2" s="1"/>
  <c r="AT158" i="2"/>
  <c r="AU158" i="2" s="1"/>
  <c r="AT18" i="2"/>
  <c r="AU18" i="2" s="1"/>
  <c r="AT121" i="2"/>
  <c r="AU121" i="2" s="1"/>
  <c r="AT63" i="2"/>
  <c r="AU63" i="2" s="1"/>
  <c r="AT118" i="2"/>
  <c r="AU118" i="2" s="1"/>
  <c r="AT81" i="2"/>
  <c r="AU81" i="2" s="1"/>
  <c r="AT67" i="2"/>
  <c r="AU67" i="2" s="1"/>
  <c r="AT137" i="2"/>
  <c r="AU137" i="2" s="1"/>
  <c r="AT44" i="2"/>
  <c r="AU44" i="2" s="1"/>
  <c r="AT189" i="2"/>
  <c r="AU189" i="2" s="1"/>
  <c r="AT195" i="2"/>
  <c r="AU195" i="2" s="1"/>
  <c r="AT43" i="2"/>
  <c r="AU43" i="2" s="1"/>
  <c r="AT183" i="2"/>
  <c r="AU183" i="2" s="1"/>
  <c r="AT128" i="2"/>
  <c r="AU128" i="2" s="1"/>
  <c r="AT140" i="2"/>
  <c r="AU140" i="2" s="1"/>
  <c r="AT113" i="2"/>
  <c r="AU113" i="2" s="1"/>
  <c r="AT41" i="2"/>
  <c r="AU41" i="2" s="1"/>
  <c r="AT28" i="2"/>
  <c r="AU28" i="2" s="1"/>
  <c r="AT88" i="2"/>
  <c r="AU88" i="2" s="1"/>
  <c r="AT124" i="2"/>
  <c r="AU124" i="2" s="1"/>
  <c r="AT156" i="2"/>
  <c r="AU156" i="2" s="1"/>
  <c r="AT39" i="2"/>
  <c r="AU39" i="2" s="1"/>
  <c r="AT86" i="2"/>
  <c r="AU86" i="2" s="1"/>
  <c r="AT35" i="2"/>
  <c r="AU35" i="2" s="1"/>
  <c r="AT80" i="2"/>
  <c r="AU80" i="2" s="1"/>
  <c r="AT173" i="2"/>
  <c r="AU173" i="2" s="1"/>
  <c r="AT96" i="2"/>
  <c r="AU96" i="2" s="1"/>
  <c r="AT182" i="2"/>
  <c r="AU182" i="2" s="1"/>
  <c r="AT76" i="2"/>
  <c r="AU76" i="2" s="1"/>
  <c r="AT162" i="2"/>
  <c r="AU162" i="2" s="1"/>
  <c r="AT119" i="2"/>
  <c r="AU119" i="2" s="1"/>
  <c r="AT53" i="2"/>
  <c r="AU53" i="2" s="1"/>
  <c r="AT85" i="2"/>
  <c r="AU85" i="2" s="1"/>
  <c r="AT45" i="2"/>
  <c r="AU45" i="2" s="1"/>
  <c r="AT51" i="2"/>
  <c r="AU51" i="2" s="1"/>
  <c r="AT90" i="2"/>
  <c r="AU90" i="2" s="1"/>
  <c r="AT65" i="2"/>
  <c r="AU65" i="2" s="1"/>
  <c r="AT196" i="2"/>
  <c r="AU196" i="2" s="1"/>
  <c r="AT168" i="2"/>
  <c r="AU168" i="2" s="1"/>
  <c r="AT108" i="2"/>
  <c r="AU108" i="2" s="1"/>
  <c r="AT29" i="2"/>
  <c r="AU29" i="2" s="1"/>
  <c r="AT145" i="2"/>
  <c r="AU145" i="2" s="1"/>
  <c r="AT104" i="2"/>
  <c r="AU104" i="2" s="1"/>
  <c r="AT180" i="2"/>
  <c r="AU180" i="2" s="1"/>
  <c r="AT82" i="2"/>
  <c r="AU82" i="2" s="1"/>
  <c r="AT55" i="2"/>
  <c r="AU55" i="2" s="1"/>
  <c r="AT141" i="2"/>
  <c r="AU141" i="2" s="1"/>
  <c r="AT69" i="2"/>
  <c r="AU69" i="2" s="1"/>
  <c r="AT123" i="2"/>
  <c r="AU123" i="2" s="1"/>
  <c r="AT155" i="2"/>
  <c r="AU155" i="2" s="1"/>
  <c r="AT40" i="2"/>
  <c r="AU40" i="2" s="1"/>
  <c r="AT111" i="2"/>
  <c r="AU111" i="2" s="1"/>
  <c r="AT164" i="2"/>
  <c r="AU164" i="2" s="1"/>
  <c r="AT61" i="2"/>
  <c r="AU61" i="2" s="1"/>
  <c r="AT146" i="2"/>
  <c r="AU146" i="2" s="1"/>
  <c r="AT126" i="2"/>
  <c r="AU126" i="2" s="1"/>
  <c r="AT190" i="2"/>
  <c r="AU190" i="2" s="1"/>
  <c r="AT58" i="2"/>
  <c r="AU58" i="2" s="1"/>
</calcChain>
</file>

<file path=xl/sharedStrings.xml><?xml version="1.0" encoding="utf-8"?>
<sst xmlns="http://schemas.openxmlformats.org/spreadsheetml/2006/main" count="1968" uniqueCount="500">
  <si>
    <t>Total intacto</t>
  </si>
  <si>
    <t>Total com avarias</t>
  </si>
  <si>
    <t>total perdas</t>
  </si>
  <si>
    <t>Total a distribuir</t>
  </si>
  <si>
    <t>CNES da instituição</t>
  </si>
  <si>
    <t>CNPJ da instituição</t>
  </si>
  <si>
    <t>Nome do Serviço de Saúde</t>
  </si>
  <si>
    <t>Departamento Regional de Saúde</t>
  </si>
  <si>
    <t>Municipio</t>
  </si>
  <si>
    <t>Gestor</t>
  </si>
  <si>
    <t>GSNET</t>
  </si>
  <si>
    <t>GRUPO DE HOSPITAIS</t>
  </si>
  <si>
    <t>CONSUMO OFICIO - ATRACURIO, BESILATO 10MG/ML 
(AMP 2,5ML)</t>
  </si>
  <si>
    <t>ESTOQUE OFICIO - ATRACURIO, BESILATO 10MG/ML 
(AMP 2,5ML)</t>
  </si>
  <si>
    <t>PEDIDO OFÍCIO ATRACURIO, BESILATO 10MG/ML 
(AMP 2,5ML)</t>
  </si>
  <si>
    <t>CONSUMO OFICIO -ATRACURIO, BESILATO 10MG/ML 
(AMP 5 ML)</t>
  </si>
  <si>
    <t>ESTOQUE OFICIO - ATRACURIO, BESILATO 10MG/ML 
(AMP 5 ML)</t>
  </si>
  <si>
    <t>PEDIDO ATRACURIO, BESILATO 10MG/ML 
(AMP 5 ML)</t>
  </si>
  <si>
    <t>CONSUMO OFICIO -CISATRACURIO, BESILATO 
2MG/ML 
(AMP 5ML)</t>
  </si>
  <si>
    <t>ESTOQUE OFICIO - CISATRACURIO, BESILATO 2MG/ML 
(AMP 5ML)</t>
  </si>
  <si>
    <t>PEDIDO CISATRACURIO, BESILATO 2MG/ML 
(AMP 5ML)</t>
  </si>
  <si>
    <t>CONSUMO OFICIO -CISATRACURIO, BESILATO 2MG/ML 
(AMP 10ML)</t>
  </si>
  <si>
    <t>ESTOQUE OFICIO - CISATRACURIO, BESILATO 2MG/ML 
(AMP 10ML)</t>
  </si>
  <si>
    <t>PEDIDO CISATRACURIO, BESILATO 2MG/ML 
(AMP 10ML)</t>
  </si>
  <si>
    <t>CONSUMO OFICIO -MIDAZOLAN 
5 MG/ML 
(FRAMP 10 ML)</t>
  </si>
  <si>
    <t>ESTOQUE OFICIO - MIDAZOLAN 
5 MG/ML 
(FRAMP 10 ML)</t>
  </si>
  <si>
    <t>PEDIDO MIDAZOLAN 
5 MG/ML 
(FRAMP 10 ML)</t>
  </si>
  <si>
    <t>CONSUMO OFICIO -PROPOFOL 
10 MG/ML 
(FR 100ML)</t>
  </si>
  <si>
    <t>ESTOQUE OFICIO - PROPOFOL 
10 MG/ML 
(FR 100ML)</t>
  </si>
  <si>
    <t>PEDIDO PROPOFOL 
10 MG/ML 
(FR 100ML)</t>
  </si>
  <si>
    <t>CONSUMO OFICIO -PROPOFOL 
10 MG/ML 
(FRAMP 20ML)</t>
  </si>
  <si>
    <t>ESTOQUE OFICIO -  PROPOFOL 
10 MG/ML 
(FRAMP 20ML)</t>
  </si>
  <si>
    <t>PEDIDO PROPOFOL 
10 MG/ML 
(FRAMP 20ML)</t>
  </si>
  <si>
    <t>CONSUMO OFICIO - ROCURONIO, BROMETO 
10 MG/ML 
(AMP 5 ML)</t>
  </si>
  <si>
    <t>ESTOQUE OFICIO - ROCURONIO, BROMETO 
10 MG/ML 
(AMP 5 ML)</t>
  </si>
  <si>
    <t>PEDIDO ROCURONIO, BROMETO 
10 MG/ML 
(AMP 5 ML)</t>
  </si>
  <si>
    <t>leitos mapa 15</t>
  </si>
  <si>
    <t>leitos censo 08.06</t>
  </si>
  <si>
    <t>taxa ocupacao</t>
  </si>
  <si>
    <t>Leitos UTI e SVP</t>
  </si>
  <si>
    <t>Leitos UTI e SVP ativos</t>
  </si>
  <si>
    <t>FATOR DISTRIBUIÇÃO</t>
  </si>
  <si>
    <t>Quant 1ª distribuição</t>
  </si>
  <si>
    <t>Embalagem</t>
  </si>
  <si>
    <t>QUANTIDADE 1ª FATURA 06.07.2021</t>
  </si>
  <si>
    <t>OBSERVAÇÃO PARA FATURAMENTO</t>
  </si>
  <si>
    <t>QUANTIDADE PENDENTE</t>
  </si>
  <si>
    <t>Hospital Regional Dr Vivaldo Martins Simões - Osasco</t>
  </si>
  <si>
    <t>GRANDE S. PAULO</t>
  </si>
  <si>
    <t>OSASCO</t>
  </si>
  <si>
    <t>Estadual</t>
  </si>
  <si>
    <t>Direta</t>
  </si>
  <si>
    <t>SAO PAULO</t>
  </si>
  <si>
    <t>HOSPITAL MATERNIDADE INTERLAGOS</t>
  </si>
  <si>
    <t>UGA I - HOSPITAL HELIOPOLIS</t>
  </si>
  <si>
    <t>46.324.500/0088-45</t>
  </si>
  <si>
    <t>Conjunto Hospitalar do Mandaqui</t>
  </si>
  <si>
    <t>Hospital Nestor Goulart Reis</t>
  </si>
  <si>
    <t>ARARAQUARA</t>
  </si>
  <si>
    <t>AMERICO BRASILIENSE</t>
  </si>
  <si>
    <t>Hospital Geral Jesus Teixeira da Costa</t>
  </si>
  <si>
    <t>46.374.500/0128-77</t>
  </si>
  <si>
    <t>COMPLEXO HOSPITALAR PADRE BENTO DE GUARULHOS</t>
  </si>
  <si>
    <t>GUARULHOS</t>
  </si>
  <si>
    <t>HOSPITAL GUILHERME ALVARO</t>
  </si>
  <si>
    <t>BAIXADA SANTISTA</t>
  </si>
  <si>
    <t>SANTOS</t>
  </si>
  <si>
    <t>Dr Osiris Florindo Coelho</t>
  </si>
  <si>
    <t>FERRAZ DE VASCONCELOS</t>
  </si>
  <si>
    <t>46.374.500/0111-29</t>
  </si>
  <si>
    <t>HOSPITAL GERAL DE TAIPAS "KATIA DE SOUZA RODRIGUES"</t>
  </si>
  <si>
    <t>ARAÇATUBA</t>
  </si>
  <si>
    <t>Hospital Regional de Assis</t>
  </si>
  <si>
    <t>MARÍLIA</t>
  </si>
  <si>
    <t>ASSIS</t>
  </si>
  <si>
    <t>Hospital Dr. Arnaldo Pezzuti Cavalcanti</t>
  </si>
  <si>
    <t>MOGI DAS CRUZES</t>
  </si>
  <si>
    <t>HOSPITAL REGIONAL SUL</t>
  </si>
  <si>
    <t>HOSPITAL GERAL DR JOSE PANGELLA DE VILA PENTEADO</t>
  </si>
  <si>
    <t>HOSPITAL GERAL DE VILA NOVA CACHOEIRINHA</t>
  </si>
  <si>
    <t>COMPLEXO HOSPITALAR DO JUQUERY</t>
  </si>
  <si>
    <t>FRANCO DA ROCHA</t>
  </si>
  <si>
    <t>PRESIDENTE PRUDENTE</t>
  </si>
  <si>
    <t>HOSPITAL GERAL PREFEITO MIGUEL MARTIN GUALDA DE PROMISSAO</t>
  </si>
  <si>
    <t>BAURU</t>
  </si>
  <si>
    <t>PROMISSAO</t>
  </si>
  <si>
    <t>CAMPINAS</t>
  </si>
  <si>
    <t>OSS</t>
  </si>
  <si>
    <t>03969808001575</t>
  </si>
  <si>
    <t>Hospital Regional do Litoral Norte</t>
  </si>
  <si>
    <t>TAUBATÉ</t>
  </si>
  <si>
    <t>CARAGUATATUBA</t>
  </si>
  <si>
    <t>HOSPITAL DE CAMPANHA BARRADAS</t>
  </si>
  <si>
    <t>SÃO PAULO</t>
  </si>
  <si>
    <t>BARRETOS</t>
  </si>
  <si>
    <t>BEBEDOURO</t>
  </si>
  <si>
    <t>FUNDAÇÃO PIO XII - AMBULATORIO MEDICO DE ESPECIALIDADES CIRURGICO DE BARRETOS</t>
  </si>
  <si>
    <t>ANDRADINA</t>
  </si>
  <si>
    <t>IRMANDADE DA SANTA CASA DE ANDRADINA</t>
  </si>
  <si>
    <t>SOROCABA</t>
  </si>
  <si>
    <t>ITAPEVA</t>
  </si>
  <si>
    <t>BOTUCATU</t>
  </si>
  <si>
    <t>Hospital Geral de Pedreira</t>
  </si>
  <si>
    <t>HOSPITAL ESTADUAL DE VILA ALPINA</t>
  </si>
  <si>
    <t>Hospital Regional Dr Leopoldo Bevilacqua</t>
  </si>
  <si>
    <t>REGISTRO</t>
  </si>
  <si>
    <t>PARIQUERA-ACU</t>
  </si>
  <si>
    <t>HOSPITAL GERAL DO ITAIM PAULISTA</t>
  </si>
  <si>
    <t>Hospital Geral do Grajaú</t>
  </si>
  <si>
    <t xml:space="preserve">HOSPITAL GERAL DE ITAPEVI </t>
  </si>
  <si>
    <t>ITAPEVI</t>
  </si>
  <si>
    <t>ITAQUAQUECETUBA</t>
  </si>
  <si>
    <t>Fundação de Apoio ao Ensino, Pesquisa e Assistência do HCFMRP-USP - Centro de Referência da Saúde da Mulher de Ribeirão Preto - Mater</t>
  </si>
  <si>
    <t>RIBEIRÃO PRETO</t>
  </si>
  <si>
    <t>RIBEIRAO PRETO</t>
  </si>
  <si>
    <t>61.699.567/0004-35</t>
  </si>
  <si>
    <t>Hospital Geral de Pirajussara</t>
  </si>
  <si>
    <t>TABOAO DA SERRA</t>
  </si>
  <si>
    <t>HOSPITAL ESTADUAL MARIO COVAS</t>
  </si>
  <si>
    <t>SANTO ANDRE</t>
  </si>
  <si>
    <t>Social: Conjunto Hospitalar de Sorocaba – Serviço Social da Construção Civil do Estado de São Paulo</t>
  </si>
  <si>
    <t>SUMARE</t>
  </si>
  <si>
    <t>Hospital Estadual de Diadema Governador Orestes Quércia</t>
  </si>
  <si>
    <t>DIADEMA</t>
  </si>
  <si>
    <t>Hospital Regional “Jorge Rossmann”, em Itanhaém/SP (“HRJR”),</t>
  </si>
  <si>
    <t>ITANHAEM</t>
  </si>
  <si>
    <t>Hospital Estadual de Sapopemba</t>
  </si>
  <si>
    <t>Hospital Estadual Porto Primavera</t>
  </si>
  <si>
    <t>ROSANA</t>
  </si>
  <si>
    <t xml:space="preserve">Hospital Domingos Leonardo Ceravolo - Hospital Regional de Presidente Prudente </t>
  </si>
  <si>
    <t>Hospital Estadual de Bauru</t>
  </si>
  <si>
    <t>Hospital Regional de Cotia</t>
  </si>
  <si>
    <t>COTIA</t>
  </si>
  <si>
    <t>Centro de Estudos e Pesquisas Dr João Amorim -CEJAM</t>
  </si>
  <si>
    <t>CARAPICUIBA</t>
  </si>
  <si>
    <t>HOSPITAL GERAL DE ITAPECERICA DA SERRA</t>
  </si>
  <si>
    <t>ITAPECERICA DA SERRA</t>
  </si>
  <si>
    <t>HOSPITAL ESTADUAL PROFESSOR CARLOS DA SILVA LACAZ FRANCISCO MORATO</t>
  </si>
  <si>
    <t>FRANCISCO MORATO</t>
  </si>
  <si>
    <t>Hospital Regional do Vale do Paraíba</t>
  </si>
  <si>
    <t>TAUBATE</t>
  </si>
  <si>
    <t>Hospital Estadual João Paulo II</t>
  </si>
  <si>
    <t>S. JOSÉ R. PRETO</t>
  </si>
  <si>
    <t>SAO JOSE DO RIO PRETO</t>
  </si>
  <si>
    <t>Hospital Estadual Dr. Albano da Franca Rocha Sobrinho</t>
  </si>
  <si>
    <t>GUARUJA</t>
  </si>
  <si>
    <t>JUNDIAI</t>
  </si>
  <si>
    <t>PIRACICABA</t>
  </si>
  <si>
    <t>61.699.567/0078-71</t>
  </si>
  <si>
    <t>Hospital Regional de Sorocaba "Dr. Adib Domingos Jatene"</t>
  </si>
  <si>
    <t>Dr RUBENS SAVASTANO HOSPITAL REGIONAL DE SAO JOSE DOS CAMPOS</t>
  </si>
  <si>
    <t>SAO JOSE DOS CAMPOS</t>
  </si>
  <si>
    <t>Instituto Sócrates Guanaes - Hospital Regional de Registro - HRR</t>
  </si>
  <si>
    <t>HOSPITAL SÃO PAULO</t>
  </si>
  <si>
    <t>Priv.s. fins lucrativos</t>
  </si>
  <si>
    <t>FRANCA</t>
  </si>
  <si>
    <t>ASSOCIAÇÃO LAR SÃO FRANCISCO DE ASSIS NA PROVIDENCIA DE DEUS</t>
  </si>
  <si>
    <t>ILHA SOLTEIRA</t>
  </si>
  <si>
    <t>Santa Casa de Araçatuba Hospital Sagrado Coração de Jesus</t>
  </si>
  <si>
    <t>ARACATUBA</t>
  </si>
  <si>
    <t>Associação de Proteção e Assistência à Maternidade e à Infância de Registro - Hospital São João</t>
  </si>
  <si>
    <t>SANTA CASA DE MISERICORDIA DE SAO JOAQUIM DA BARRA</t>
  </si>
  <si>
    <t>SAO JOAQUIM DA BARRA</t>
  </si>
  <si>
    <t>SANTA CASA DE MISERICÓRDIA DE PRESIDENTE PRUDENTE</t>
  </si>
  <si>
    <t>Santa Casa de Misericórdia de Tupã</t>
  </si>
  <si>
    <t>TUPA</t>
  </si>
  <si>
    <t>Santa Casa de Votuporanga</t>
  </si>
  <si>
    <t>VOTUPORANGA</t>
  </si>
  <si>
    <t>HOSPITAL NOSSA SENHORA MAE DA DIVINA PROVIDENCIA</t>
  </si>
  <si>
    <t>JACI</t>
  </si>
  <si>
    <t>CONDERG - Hospital Regional de Divinolândia</t>
  </si>
  <si>
    <t>S. JOÃO B. VISTA</t>
  </si>
  <si>
    <t>DIVINOLANDIA</t>
  </si>
  <si>
    <t>SANTA CASA DE MISERICORDIA DE APARECIDA</t>
  </si>
  <si>
    <t>APARECIDA</t>
  </si>
  <si>
    <t>SOCIEDADE MATONENSE DE BENEMERENCIA</t>
  </si>
  <si>
    <t>MATAO</t>
  </si>
  <si>
    <t>Hospital São Domingos na Providência de Deus</t>
  </si>
  <si>
    <t>NHANDEARA</t>
  </si>
  <si>
    <t>SANTA CASA DE SAO PAULO HOSPITAL CENTRAL SAO PAULO</t>
  </si>
  <si>
    <t>Hospital Universitário São Francisco de Assis na Providência de Deus</t>
  </si>
  <si>
    <t>BRAGANCA PAULISTA</t>
  </si>
  <si>
    <t>Irmandade da Santa Casa de Misericórdia de São José dos Campos</t>
  </si>
  <si>
    <t>Hospital das Clínicas da Faculdade de Medicina de Marília – HCFAMEMA</t>
  </si>
  <si>
    <t>MARILIA</t>
  </si>
  <si>
    <t>Universitários</t>
  </si>
  <si>
    <t>Hospital Universitário da USP</t>
  </si>
  <si>
    <t>HOSPITAL DA MULHER PROF DR JOSE ARISTODEMO PINOTTI</t>
  </si>
  <si>
    <t>HOSPITAL MUNICIPAL ANTONIO GIGLIO</t>
  </si>
  <si>
    <t>Municipal</t>
  </si>
  <si>
    <t>Direta/OSS</t>
  </si>
  <si>
    <t>Centro Hospitalar de Santo André Dr. Newton da Costa Brandão</t>
  </si>
  <si>
    <t>Hospital Municipal Dr. José de Carvalho Florence</t>
  </si>
  <si>
    <t>UPA - VEREADOR NADIR MARIANO DE LIMA</t>
  </si>
  <si>
    <t>HM BELA VISTA - ANTONIO CARLOS</t>
  </si>
  <si>
    <t>HOSPITAL MUNICIPAL BRASILÂNDIA</t>
  </si>
  <si>
    <t>HOSPITAL DE CAMPANHA COVID 19 ARARAQUARA</t>
  </si>
  <si>
    <t>HOSPITAL DE CAMPANHA UPA ZONA LESTE</t>
  </si>
  <si>
    <t>Hospital de Campanha</t>
  </si>
  <si>
    <t>HOSPITAL DE CAMPANHA COVID 19 OSASCO</t>
  </si>
  <si>
    <t>Osasco</t>
  </si>
  <si>
    <t>HOSPITAL DE URGÊNCIA SBC</t>
  </si>
  <si>
    <t>SAO BERNARDO DO CAMPO</t>
  </si>
  <si>
    <t>HOSPITAL DE CAMPANHA - HOSPITAL ANCHIETA</t>
  </si>
  <si>
    <t>Hospital de Campanha COVID 19 Pedro Dell'Antonia</t>
  </si>
  <si>
    <t>Hospital de Campanha de Ribeirão Pires</t>
  </si>
  <si>
    <t>RIBEIRAO PIRES</t>
  </si>
  <si>
    <t>ITU</t>
  </si>
  <si>
    <t>Hospital de Campanha Covid 19 Mairiporã</t>
  </si>
  <si>
    <t>MAIRIPORA</t>
  </si>
  <si>
    <t>UNIDADE DE INTERNAÇÃO COVID - 19 PAULISTA</t>
  </si>
  <si>
    <t>BARUERI</t>
  </si>
  <si>
    <t>PINDAMONHANGABA</t>
  </si>
  <si>
    <t>COMPLEXO HOSPITALAR MUNICIPAL SOROCABANA</t>
  </si>
  <si>
    <t>HOSPITAL MUNICIPAL GUARAPIRANGA</t>
  </si>
  <si>
    <t>Hospital de Campanha COVID 19 UFABC</t>
  </si>
  <si>
    <t>Centro Municipal de Triagem COVID19</t>
  </si>
  <si>
    <t>AGUAI</t>
  </si>
  <si>
    <t>Hospital de Campanha COVID 19 Guaratinguetá</t>
  </si>
  <si>
    <t>GUARATINGUETA</t>
  </si>
  <si>
    <t>RIO CLARO</t>
  </si>
  <si>
    <t>44959021/0001-04</t>
  </si>
  <si>
    <t>Hospital campanha Covi-19 Vicente de Carvalho</t>
  </si>
  <si>
    <t>52.382.702/001-80</t>
  </si>
  <si>
    <t>hospital Municipal Dr Amadeu Pagliuso</t>
  </si>
  <si>
    <t>JABORANDI</t>
  </si>
  <si>
    <t>PS Jose Agostinho dos Santos</t>
  </si>
  <si>
    <t>Santa Casa de Misericórdia de Cruzeiro</t>
  </si>
  <si>
    <t>CRUZEIRO</t>
  </si>
  <si>
    <t>Hospital Dia da Rede Hora Certa do Butantã</t>
  </si>
  <si>
    <t>58200015/0001-83</t>
  </si>
  <si>
    <t>SECÃO PRONTO SOCORRO CENTRAL SEPROS C</t>
  </si>
  <si>
    <t>Secretaria Municipal de Saúde de Guarujá</t>
  </si>
  <si>
    <t>Unidade pré-hospitalar Zona Norte - Filial Instituto Diretrizes -Contrato de Gestão 02/2019</t>
  </si>
  <si>
    <t>HOSPITAL MUNICIPAL E MATERNIDADE PROF. MARIO DEGNI</t>
  </si>
  <si>
    <t>62.779.145/0002-70</t>
  </si>
  <si>
    <t>Hospital São Luiz Gonzaga da Santa Casa de Misericordia de São Paulo</t>
  </si>
  <si>
    <t>UNIDADE MISTA E MATERNIDADE CENTRAL MARIA ALICE CAMPOS</t>
  </si>
  <si>
    <t>EMBU DAS ARTES</t>
  </si>
  <si>
    <t xml:space="preserve">Hospital Municipal Dr. José Soares Hungria </t>
  </si>
  <si>
    <t>Hospital Municipal da Mulher</t>
  </si>
  <si>
    <t>hospital municipal professor doutor waldomiro de paula</t>
  </si>
  <si>
    <t>Hospital Leito Irmã Annete</t>
  </si>
  <si>
    <t>46.392.148/0010-00</t>
  </si>
  <si>
    <t>Hospital e Maternidade Escola Dr Mario Moraes Altenfelder
Silva - Vila Nova Cachoeirinha</t>
  </si>
  <si>
    <t>HOSPITAL MUNICIPAL DE DIADEMA</t>
  </si>
  <si>
    <t>Hospital Municipal Dr. Carmino Caricchio</t>
  </si>
  <si>
    <t>67.642.496/0001-78</t>
  </si>
  <si>
    <t>Hospital Municipal da Criança e do Adolescente</t>
  </si>
  <si>
    <t>HOSPITAL MUNICIPAL TIDE SETUBAL</t>
  </si>
  <si>
    <t>HOSPITAL MUNICIPAL DR ALEXANDRE ZAIO</t>
  </si>
  <si>
    <t>Hospital Municipal de Itapira</t>
  </si>
  <si>
    <t>ITAPIRA</t>
  </si>
  <si>
    <t>Hospital Municipal DrArthur Ribeiro de Saboya</t>
  </si>
  <si>
    <t>HOSPITAL DE CLÍNICAS DR. RADAMES NARDINI</t>
  </si>
  <si>
    <t>MAUA</t>
  </si>
  <si>
    <t>Hospital municipal Júlia Pinto Caldeira</t>
  </si>
  <si>
    <t>Hospital Municipal Dr Guido Guida</t>
  </si>
  <si>
    <t>POA</t>
  </si>
  <si>
    <t>COMPLEXO HOSPITALAR MUNICIPAL</t>
  </si>
  <si>
    <t>SAO CAETANO DO SUL</t>
  </si>
  <si>
    <t>Hospital MUnicipal Professor Dr. Alípio Correa Netto</t>
  </si>
  <si>
    <t>453831060013-93</t>
  </si>
  <si>
    <t>Hospital Municipal de Urgência</t>
  </si>
  <si>
    <t>HOSPITAL MUNICIPAL DE BERTIOGA</t>
  </si>
  <si>
    <t>BERTIOGA</t>
  </si>
  <si>
    <t>Hospital Municipal de Nazare Paulista</t>
  </si>
  <si>
    <t>NAZARE PAULISTA</t>
  </si>
  <si>
    <t>Hosspital Municipal Dr Benedicto Montenegro</t>
  </si>
  <si>
    <t>HOSPITAL MUNICIPAL DR IGNÁCIO PROENÇA DE GOUVEA</t>
  </si>
  <si>
    <t>45.780.095/0001-41</t>
  </si>
  <si>
    <t>HOSPITAL DAS CLINICAS DE CAMPO LIMPO PAULISTA</t>
  </si>
  <si>
    <t>CAMPO LIMPO PAULISTA</t>
  </si>
  <si>
    <t>Hospital e maternidade Municipal Governador Mario Covas</t>
  </si>
  <si>
    <t>HORTOLANDIA</t>
  </si>
  <si>
    <t>HOSPITAL E MATERNIDADE MUNICIPAL DE IBATE</t>
  </si>
  <si>
    <t>IBATE</t>
  </si>
  <si>
    <t>Hospital Municipal Enfermeiro Antonio Policarpo de Oliveira</t>
  </si>
  <si>
    <t>CAJAMAR</t>
  </si>
  <si>
    <t>Hospital Athur Domingues Pinto</t>
  </si>
  <si>
    <t>SPDM - Associação para o Desenvolvimento da Medicina / Hospital Municipal Universitário de Taubaté</t>
  </si>
  <si>
    <t xml:space="preserve">HOSP DIA DA RHC IPIRANGA - FLAVIO GIANNOTTI </t>
  </si>
  <si>
    <t>UNIDADE DE INTERNAÇÃO COVID HOSPITAL DIA- SÃO MIGUEL - TITO LOPES</t>
  </si>
  <si>
    <t>Hospital Municipal Dr. Fernando Mauro Pires da Rocha</t>
  </si>
  <si>
    <t>UPA Piracicamirim "Dr. Fortunato Losso Neto" Piracicaba</t>
  </si>
  <si>
    <t>UNIDADE MISTA DE SAÚDE DE DUMONT</t>
  </si>
  <si>
    <t>DUMONT</t>
  </si>
  <si>
    <t>45.787.660/0001-00</t>
  </si>
  <si>
    <t>Unidade de Pronto Atendimento UPA Makarenko</t>
  </si>
  <si>
    <t>HOSPITAL MUNICIPAL DE SÃO VICENTE</t>
  </si>
  <si>
    <t>SAO VICENTE</t>
  </si>
  <si>
    <t xml:space="preserve">SPDM - ASSOCIAÇÃO PAULISTA PARA O DESENVOLVIMENTO DA MEDICINA </t>
  </si>
  <si>
    <t>Pronto Atendimento Zona Sul</t>
  </si>
  <si>
    <t>67.642.496/0005-00</t>
  </si>
  <si>
    <t>Hospital Municipal Pimentas Bonsucesso</t>
  </si>
  <si>
    <t>Farmácia/Almoxarifado da Saúde - Prefeitura da Estância Balneária de Mongaguá</t>
  </si>
  <si>
    <t>MONGAGUA</t>
  </si>
  <si>
    <t>Hospital Municipal Cidade Tiradentes Carmem Prudente</t>
  </si>
  <si>
    <t>HOSPITAL MUNICIPAL DE EMERGÊNCIAS ALBERT SABIN</t>
  </si>
  <si>
    <t>Hospital da Mulher Maria José dos Santos Stein</t>
  </si>
  <si>
    <t>Hospital Municipal de Barueri Dr Francisco Mouran</t>
  </si>
  <si>
    <t>46.634.309.001-34</t>
  </si>
  <si>
    <t>Hospital Municipal Leonardus Van Mellis</t>
  </si>
  <si>
    <t>PARANAPANEMA</t>
  </si>
  <si>
    <t>UBS Irmã Luizinha Mercante - Hospital Santo Antônio</t>
  </si>
  <si>
    <t>MORUNGABA</t>
  </si>
  <si>
    <t>HOSPITAL SAO CAETANO</t>
  </si>
  <si>
    <t>UNIDADE DE INTERNAÇÃO DE COVID HOSPITAL DIA BRASILANDIA FO</t>
  </si>
  <si>
    <t>UNIDADE DE PRONTO ATENDIMENTO</t>
  </si>
  <si>
    <t>SANTA ISABEL</t>
  </si>
  <si>
    <t>HOSPITAL DE CLINICAS MUNICIPAL</t>
  </si>
  <si>
    <t>HOSPITAL DIA M´BOI MIRIM II</t>
  </si>
  <si>
    <t>UPA UNIDADE DE PRONTO ATENDIMENTO 24H VILA DAVI</t>
  </si>
  <si>
    <t>Hospital Municipal de Mogi das Cruzes</t>
  </si>
  <si>
    <t>UPA SADAKO SEDOGUTI</t>
  </si>
  <si>
    <t>Unidade de Pronto Atendimento – UPA 24h Ruy Silva</t>
  </si>
  <si>
    <t>PS JOSE IBRAHIN</t>
  </si>
  <si>
    <t>cs24hs itaquaquecetuba</t>
  </si>
  <si>
    <t>Unidade de pronto atendimento Zilda Arns</t>
  </si>
  <si>
    <t>UNIDADE DE PRONTO ATENDIMENTO UPA REGIAO NORTE</t>
  </si>
  <si>
    <t xml:space="preserve">COMPLEXO MUNICIPAL DE SAÚDE </t>
  </si>
  <si>
    <t>CAMPOS DO JORDAO</t>
  </si>
  <si>
    <t>UPA ANA JACINTA</t>
  </si>
  <si>
    <t>Hosp Dia Rede Hora Certa Vila Guilherme</t>
  </si>
  <si>
    <t>UNIDADE DE INTERNACAO COVID HOSPITAL DIA CAPELA DO SOCORRO</t>
  </si>
  <si>
    <t>INSTITUTO MEDIZIN DE SAUDE - IMEDIS</t>
  </si>
  <si>
    <t>ARTUR NOGUEIRA</t>
  </si>
  <si>
    <t>UPA UNIDADE DE PRONTO ATENDIMENTO 24 HORAS BOM JESUS</t>
  </si>
  <si>
    <t xml:space="preserve"> BRAGANCA PAULISTA</t>
  </si>
  <si>
    <t>Secretaria Municipal da Saúde – Hospital Municipal Josanias Castanha Braga</t>
  </si>
  <si>
    <t>CENTRAL DE ATENDIMENTO DA COVID-19</t>
  </si>
  <si>
    <t>UPA ZONA NORTE-DR ALOISIO ANDRADE</t>
  </si>
  <si>
    <t>SANTA BARBARA D'OESTE</t>
  </si>
  <si>
    <t>IRMANDADE DE MISERICORDIA DE CAMPINAS</t>
  </si>
  <si>
    <t>Irmandade da Casa de Caridade São Vicente de Paulo de Cajuru</t>
  </si>
  <si>
    <t>CAJURU</t>
  </si>
  <si>
    <t>Irmandade da Santa Casa de Misericórdia de Itatiba</t>
  </si>
  <si>
    <t>ITATIBA</t>
  </si>
  <si>
    <t>IRMANDADE DE MISERICORDIA DE JABOTICABAL</t>
  </si>
  <si>
    <t>JABOTICABAL</t>
  </si>
  <si>
    <t>SANTA CASA DE SANTOS</t>
  </si>
  <si>
    <t>Santa Casa de Misericórdia de Itapeva</t>
  </si>
  <si>
    <t>HOSPITAL MUNICIPAL UNIVERSITÁRIO</t>
  </si>
  <si>
    <t>Irmandade de Misericórdia do Hospital da Santa Casa de Monte Alto</t>
  </si>
  <si>
    <t>MONTE ALTO</t>
  </si>
  <si>
    <t>43.987.668/0001-87</t>
  </si>
  <si>
    <t>Hospital e Maternidade Jesus Maria José</t>
  </si>
  <si>
    <t>ASSOCIAÇÃO DE PROTEÇÃO A MATERNIDADE E A INFÂNCIA</t>
  </si>
  <si>
    <t>MONTE AZUL PAULISTA</t>
  </si>
  <si>
    <t>SANTA CASA DE MISERICORDIA DE SAO SIMAO</t>
  </si>
  <si>
    <t>SAO SIMAO</t>
  </si>
  <si>
    <t xml:space="preserve"> Santa Casa de Misericórdia de Santo Amaro</t>
  </si>
  <si>
    <t>Associação Beneficente Hospital Nossa Senhora da Piedade</t>
  </si>
  <si>
    <t>LENCOIS PAULISTA</t>
  </si>
  <si>
    <t>IRMANDADE SANTA CASA DE MISERICORDIA DE BIRIGUI</t>
  </si>
  <si>
    <t>BIRIGUI</t>
  </si>
  <si>
    <t>Irmandade da Santa Casa de Misericórdia e Maternidade "Dona Zilda Salvagni"</t>
  </si>
  <si>
    <t>TAQUARITINGA</t>
  </si>
  <si>
    <t>SANTA CASA DE MISERICÓRDIA DE GUAÍRA</t>
  </si>
  <si>
    <t>GUAIRA</t>
  </si>
  <si>
    <t>19.878.404/022-35</t>
  </si>
  <si>
    <t xml:space="preserve">Hospital Dr. Luiz Camargo da Fonseca e Silva </t>
  </si>
  <si>
    <t>CUBATAO</t>
  </si>
  <si>
    <t>Hospital Municipal Nossa Senhora Aparecida de Itupeva</t>
  </si>
  <si>
    <t>ITUPEVA</t>
  </si>
  <si>
    <t>SANTA CASA DE MISERICORDIA DE SÃO BENTO DO SAPUCAÍ</t>
  </si>
  <si>
    <t>SAO BENTO DO SAPUCAI</t>
  </si>
  <si>
    <t>Santa Casa Anna Cintra</t>
  </si>
  <si>
    <t>AMPARO</t>
  </si>
  <si>
    <t>Santa Casa de Misericórdia de Tatuí</t>
  </si>
  <si>
    <t>TATUI</t>
  </si>
  <si>
    <t>Santa Casa de Misericórdia de Santa Barbara D Oeste</t>
  </si>
  <si>
    <t>Santa Casa de Misericórdia de Igarapava/SP</t>
  </si>
  <si>
    <t>IGARAPAVA</t>
  </si>
  <si>
    <t>IRMANDADE DA SANTA CASA DE LOUVEIRA</t>
  </si>
  <si>
    <t>LOUVEIRA</t>
  </si>
  <si>
    <t>Santa Casa de Misericórdia de Mogi das Cruzes - Mantenedora do Hospital Nossa Senhhora Aparecida</t>
  </si>
  <si>
    <t>Hospital Municipal de Itu</t>
  </si>
  <si>
    <t>HOSPITAL SANTO ANTONIO SANTOS</t>
  </si>
  <si>
    <t>02927389000140</t>
  </si>
  <si>
    <t>Associação Casa de Saúde Beneficente de Indiaporã</t>
  </si>
  <si>
    <t>INDIAPORA</t>
  </si>
  <si>
    <t>SOCIEDADE PORTUGUESA BENEFICENCIA</t>
  </si>
  <si>
    <t>IRMANDADE DA SANTA CASA DE MISERICORDIA DE IPUA</t>
  </si>
  <si>
    <t>IPUA</t>
  </si>
  <si>
    <t>ASSOCIACAO DE CARIDADE DA SANTA CASA DE MISERICÓRDIA IMACULADA CONCEIÇÃO</t>
  </si>
  <si>
    <t>CANDIDO MOTA</t>
  </si>
  <si>
    <t>SANTA CASA DE SAO CARLOS</t>
  </si>
  <si>
    <t>SAO CARLOS</t>
  </si>
  <si>
    <t>SANTA CASA DE MISERICÓRDIA DE PALMITAL</t>
  </si>
  <si>
    <t>PALMITAL</t>
  </si>
  <si>
    <t>Santa Casa de Misericórdia de Assis</t>
  </si>
  <si>
    <t>FUNDAÇÃO HOSPITAL SANTA LYDIA</t>
  </si>
  <si>
    <t>Sociedade de Beneficência de Piraju</t>
  </si>
  <si>
    <t>PIRAJU</t>
  </si>
  <si>
    <t>Irmandade da Santa Casa de Misericórdia de Limeira</t>
  </si>
  <si>
    <t>LIMEIRA</t>
  </si>
  <si>
    <t>Irmandade Senhor dos Passos e Santa Casa de Misericórdia de Guaratinguetá</t>
  </si>
  <si>
    <t>HOSPITAL E MATERNIDADE FREI GALVAO</t>
  </si>
  <si>
    <t>Santa Casa  de Misericórdia Nossa Senhora das Dores de General Salgado</t>
  </si>
  <si>
    <t>GENERAL SALGADO</t>
  </si>
  <si>
    <t>Irmandade da Santa Casa de Ipaussu</t>
  </si>
  <si>
    <t>IPAUSSU</t>
  </si>
  <si>
    <t>IRMANDADE SANTA CASA DE MISERICORDIA DE DESCALVADO</t>
  </si>
  <si>
    <t>DESCALVADO</t>
  </si>
  <si>
    <t>SANTA CASA DE MISERICORDIA DE GUARARAPES</t>
  </si>
  <si>
    <t>GUARARAPES</t>
  </si>
  <si>
    <t xml:space="preserve">Hospital de Caridade de Vargem Grande do Sul </t>
  </si>
  <si>
    <t>VARGEM GRANDE DO SUL</t>
  </si>
  <si>
    <t>Hospital "Dr. Adhemar de Barros"</t>
  </si>
  <si>
    <t>APIAI</t>
  </si>
  <si>
    <t xml:space="preserve">Santa casa de misericórdia de paraguaçu paulista </t>
  </si>
  <si>
    <t>PARAGUACU PAULISTA</t>
  </si>
  <si>
    <t>Irmandade da Santa Casa de Misericórdia de Araraquara</t>
  </si>
  <si>
    <t>SANTA CASA DE MISERICÓRDIA DE IBIRÁ</t>
  </si>
  <si>
    <t>IBIRA</t>
  </si>
  <si>
    <t>Irmandade da Santa Casa de Misericordia de Osvaldo Cruz</t>
  </si>
  <si>
    <t>OSVALDO CRUZ</t>
  </si>
  <si>
    <t>Santa Casa de Caridade e Maternidade de Ibitinga</t>
  </si>
  <si>
    <t>IBITINGA</t>
  </si>
  <si>
    <t>70.945.936/001-70</t>
  </si>
  <si>
    <t>Irmandade da Santa Casa de Misericórdia de São Roque - Hospital e Maternidade Sotero de Souza</t>
  </si>
  <si>
    <t>SAO ROQUE</t>
  </si>
  <si>
    <t>IRMANDADE SANTA CASA DE ANGATUBA</t>
  </si>
  <si>
    <t>ANGATUBA</t>
  </si>
  <si>
    <t>SANTA CASA DE MISERICÓRDIA E ASILO DOS POBRES DE BATATAIS</t>
  </si>
  <si>
    <t>BATATAIS</t>
  </si>
  <si>
    <t>Irmandade da Santa Casa de Misericordia de Rio Claro</t>
  </si>
  <si>
    <t>Santa Casa de Misericórdia de Taguaí</t>
  </si>
  <si>
    <t>TAGUAI</t>
  </si>
  <si>
    <t>Irmandade da Santa Casa de Misericordia de Marilia</t>
  </si>
  <si>
    <t>IRMANDADE DA SANTA CASA DE MISERICÓRDIA DE SANTA ISABEL</t>
  </si>
  <si>
    <t>Santa Casa de Misericordia de Piedade</t>
  </si>
  <si>
    <t>PIEDADE</t>
  </si>
  <si>
    <t>Irmandade de misericordia e Hospital Terra Roxa</t>
  </si>
  <si>
    <t>TERRA ROXA</t>
  </si>
  <si>
    <t>IRMANDADE DA SANTA CASA DE MISERICORDIA DE PONTAL</t>
  </si>
  <si>
    <t>PONTAL</t>
  </si>
  <si>
    <t xml:space="preserve">Santa Casa de Misericordia de Avaré </t>
  </si>
  <si>
    <t>AVARE</t>
  </si>
  <si>
    <t>SANTA CASA DE MISERICÓRDIA DE FRANCISCO MORATO</t>
  </si>
  <si>
    <t>ASSOCIAÇÃO BENEFICENTE DE TABAPUÃ</t>
  </si>
  <si>
    <t>TABAPUA</t>
  </si>
  <si>
    <t>SANTA CASA DE MISERICÓRDIA DONA CAROLINA MALHEIROS</t>
  </si>
  <si>
    <t>SAO JOAO DA BOA VISTA</t>
  </si>
  <si>
    <t>Soc.Benef. e Hospitalar Santa Casa de Misericórdia de Ribeirão Preto</t>
  </si>
  <si>
    <t>51.469.187/001-08</t>
  </si>
  <si>
    <t>Unidade de Referência do Coronavírus (URC) - Hospital Sociedade Operária Humanitária</t>
  </si>
  <si>
    <t>Irmandade da Santa Casa de Misericórdia de Mogi Mirim</t>
  </si>
  <si>
    <t>MOJI MIRIM</t>
  </si>
  <si>
    <t>Santa Casa de Misericórdia de Miguelópolis</t>
  </si>
  <si>
    <t>MIGUELOPOLIS</t>
  </si>
  <si>
    <t>IRMANDADE DA SANTA CASA DE MISERICÓRDIA DE SANTA FÉ DO SUL</t>
  </si>
  <si>
    <t>SANTA FE DO SUL</t>
  </si>
  <si>
    <t>sociedade filantropica hosptial jose venancio</t>
  </si>
  <si>
    <t>COLINA</t>
  </si>
  <si>
    <t>Santa CAsa de Misericordia de Jacareí</t>
  </si>
  <si>
    <t>JACAREI</t>
  </si>
  <si>
    <t>ISBJP da Santa Casa de Misericórdia de Bragança Paulista</t>
  </si>
  <si>
    <t>Santa Casa Vinhedo</t>
  </si>
  <si>
    <t>VINHEDO</t>
  </si>
  <si>
    <t>Irmandade da Santa Casa de Misericórdia de Mococa</t>
  </si>
  <si>
    <t>MOCOCA</t>
  </si>
  <si>
    <t>HOSPITAL BENEFICENTE SANTO ANTÔNIO</t>
  </si>
  <si>
    <t>ORLANDIA</t>
  </si>
  <si>
    <t>hospital São Marcos</t>
  </si>
  <si>
    <t>MORRO AGUDO</t>
  </si>
  <si>
    <t>Santa Casa de Misericórdia de Ribeirão Bonito</t>
  </si>
  <si>
    <t>RIBEIRAO BONITO</t>
  </si>
  <si>
    <t>Hospital e Maternidade Beneficente de Charqueada</t>
  </si>
  <si>
    <t>CHARQUEADA</t>
  </si>
  <si>
    <t>Santa Casa de Misericórdia de Capivari</t>
  </si>
  <si>
    <t>CAPIVARI</t>
  </si>
  <si>
    <t>IRMANDADE DA SANTA CASA DE MISERICÓRDIA E MATERNIDADE DE DRACENA</t>
  </si>
  <si>
    <t>DRACENA</t>
  </si>
  <si>
    <t>SANTA CASA DE MISERICÓRDIA DE ITUVERAVA</t>
  </si>
  <si>
    <t>ITUVERAVA</t>
  </si>
  <si>
    <t>48697338/001-70</t>
  </si>
  <si>
    <t xml:space="preserve">Hospital de Santo Amaro </t>
  </si>
  <si>
    <t>Santa Casa de Misericórdia de Pindamonhangaba</t>
  </si>
  <si>
    <t>ASSOCIAÇÃO HOSPITALAR DA SANTA CASA DE LINS</t>
  </si>
  <si>
    <t>LINS</t>
  </si>
  <si>
    <t>HOSPITAL DE CLINICAS DE SAO SEBASTIAO</t>
  </si>
  <si>
    <t>SAO SEBASTIAO</t>
  </si>
  <si>
    <t>HOSPITAL E MATERNIDADE SÃO VICENTE DE PAULO RIO DAS PEDRAS</t>
  </si>
  <si>
    <t>RIO DAS PEDRAS</t>
  </si>
  <si>
    <t>IRMANDADE DA SANTA CASA DE MISERICORDIA DE PIRACICABA</t>
  </si>
  <si>
    <t>Santa Casa de Misericórdia de Guararema</t>
  </si>
  <si>
    <t>GUARAREMA</t>
  </si>
  <si>
    <t>HOSPITAL DE CARIDADE SÃO VICENTE DE PAULO</t>
  </si>
  <si>
    <t>59.981.712/0001-81</t>
  </si>
  <si>
    <t>Santa Casa da Misericordia de São José do Rio Preto</t>
  </si>
  <si>
    <t>24.291.004/0001-34</t>
  </si>
  <si>
    <t>Hospital Neurocenter Ltda.</t>
  </si>
  <si>
    <t>58200015/000183</t>
  </si>
  <si>
    <t>HOSPITAL DE CAMPANHA COVID 19 UPA CENTRAL</t>
  </si>
  <si>
    <t>Baixada Santista</t>
  </si>
  <si>
    <t>CENTRO DE TRANSICAO E ESTABILIZACAO COVID19</t>
  </si>
  <si>
    <t>PEDIDO TOTAL ESTADO</t>
  </si>
  <si>
    <t>Município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</si>
</sst>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6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2" xfId="0" applyNumberFormat="1" applyFont="1" applyFill="1" applyBorder="1" applyAlignment="1">
      <alignment vertical="center"/>
    </xf>
    <xf numFmtId="1" fontId="3" fillId="7" borderId="3" xfId="0" applyNumberFormat="1" applyFont="1" applyFill="1" applyBorder="1" applyAlignment="1">
      <alignment vertical="center" wrapText="1"/>
    </xf>
    <xf numFmtId="1" fontId="3" fillId="7" borderId="4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9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F/GAF/Coronavirus/Medicamento%20para%20intuba&#231;&#227;o/Distribui&#231;&#227;o%20Centralizada%20Hospitais/Distribui&#231;&#227;o/20&#170;%20Distribui&#231;&#227;o/15&#186;%20Remessa%20%20DADOS%20REMESSAS%20E%20LEITOS%20COVID-%20vers&#227;o%20CPS%20REDUZIDA%20MS%20-%2030-04%20-%20C&#243;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F/GAF/Coronavirus/Medicamento%20para%20intuba&#231;&#227;o/Distribui&#231;&#227;o%20Centralizada%20Hospitais/Distribui&#231;&#227;o/20&#170;%20Distribui&#231;&#227;o/CAF%20leitos%20de%20UTI%20e%20de%20LSVP%20e%20pacientes%20SUS%2008jun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F/GAF/Coronavirus/COMPRA%20INTERNACIONAL/DISTRIBUI&#199;&#195;O%20DE%20MEDICAMENTOS/GR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DE LEITOS COVID- 15ª REM"/>
      <sheetName val="Ajustado CAF"/>
      <sheetName val="Ajustado CAF (2)"/>
      <sheetName val="UPLOAD MEDCOVID"/>
      <sheetName val="15 MAPA DE LEITO (USO CAF)"/>
      <sheetName val="15 MAPA (USO CAF) LEITOS ATIVOS"/>
      <sheetName val="RESUMO POR GESTÃO"/>
      <sheetName val="TOTAL UNIDADE COVID UTI + SVP"/>
      <sheetName val="Habilitações 2020 UTI"/>
    </sheetNames>
    <sheetDataSet>
      <sheetData sheetId="0"/>
      <sheetData sheetId="1"/>
      <sheetData sheetId="2"/>
      <sheetData sheetId="3"/>
      <sheetData sheetId="4">
        <row r="2">
          <cell r="D2">
            <v>6451098</v>
          </cell>
          <cell r="E2" t="str">
            <v>HOSPITAL DALILA FERREIRA BARBOSA</v>
          </cell>
          <cell r="F2" t="str">
            <v>M</v>
          </cell>
          <cell r="G2" t="str">
            <v>Direta/OSS</v>
          </cell>
          <cell r="H2">
            <v>9</v>
          </cell>
          <cell r="I2">
            <v>33</v>
          </cell>
        </row>
        <row r="3">
          <cell r="D3">
            <v>6628842</v>
          </cell>
          <cell r="E3" t="str">
            <v>PRONTO ATENDIMENTO BARRETO</v>
          </cell>
          <cell r="F3" t="str">
            <v>M</v>
          </cell>
          <cell r="G3" t="str">
            <v>Direta/OSS</v>
          </cell>
          <cell r="H3">
            <v>10</v>
          </cell>
          <cell r="I3">
            <v>19</v>
          </cell>
        </row>
        <row r="4">
          <cell r="D4">
            <v>2024373</v>
          </cell>
          <cell r="E4" t="str">
            <v>PRONTO SOCORRO MUNICIPAL JOSE AGOSTINHO DOS SANTOS</v>
          </cell>
          <cell r="F4" t="str">
            <v>M</v>
          </cell>
          <cell r="G4" t="str">
            <v>Direta/OSS</v>
          </cell>
          <cell r="H4">
            <v>0</v>
          </cell>
          <cell r="I4">
            <v>10</v>
          </cell>
        </row>
        <row r="5">
          <cell r="D5">
            <v>2082209</v>
          </cell>
          <cell r="E5" t="str">
            <v>PS E MATERNIDADE NAIR FONSECA LEITÃO ARANTES</v>
          </cell>
          <cell r="F5" t="str">
            <v>M</v>
          </cell>
          <cell r="G5" t="str">
            <v>Direta/OSS</v>
          </cell>
          <cell r="H5">
            <v>0</v>
          </cell>
          <cell r="I5">
            <v>7</v>
          </cell>
        </row>
        <row r="6">
          <cell r="D6">
            <v>127604</v>
          </cell>
          <cell r="E6" t="str">
            <v>HOSPITAL DE CAMPANHA  DO JARDIM PAULISTA</v>
          </cell>
          <cell r="F6" t="str">
            <v>M</v>
          </cell>
          <cell r="G6" t="str">
            <v>Direta/OSS</v>
          </cell>
          <cell r="H6">
            <v>41</v>
          </cell>
          <cell r="I6">
            <v>17</v>
          </cell>
        </row>
        <row r="7">
          <cell r="D7">
            <v>6095666</v>
          </cell>
          <cell r="E7" t="str">
            <v>HOSPITAL MUNICIPAL DE BARUERI DR FRANCISCO MORAN</v>
          </cell>
          <cell r="F7" t="str">
            <v>M</v>
          </cell>
          <cell r="G7" t="str">
            <v>Direta/OSS</v>
          </cell>
          <cell r="H7">
            <v>124</v>
          </cell>
          <cell r="I7">
            <v>72</v>
          </cell>
        </row>
        <row r="8">
          <cell r="D8">
            <v>6085018</v>
          </cell>
          <cell r="E8" t="str">
            <v>PRONTO ATENDIMENTO IRIO TAINO</v>
          </cell>
          <cell r="F8" t="str">
            <v>M</v>
          </cell>
          <cell r="G8" t="str">
            <v>Direta/OSS</v>
          </cell>
          <cell r="H8">
            <v>0</v>
          </cell>
          <cell r="I8">
            <v>6</v>
          </cell>
        </row>
        <row r="9">
          <cell r="D9">
            <v>110310</v>
          </cell>
          <cell r="E9" t="str">
            <v>HOSPITAL DE CAMPANHA COVID 19-CAIEIRAS</v>
          </cell>
          <cell r="F9" t="str">
            <v>M</v>
          </cell>
          <cell r="G9" t="str">
            <v>Direta/OSS</v>
          </cell>
          <cell r="H9">
            <v>42</v>
          </cell>
          <cell r="I9">
            <v>7</v>
          </cell>
        </row>
        <row r="10">
          <cell r="D10">
            <v>6817203</v>
          </cell>
          <cell r="E10" t="str">
            <v>HOSPITAL DE CLINICAS DE CAIEIRAS</v>
          </cell>
          <cell r="F10" t="str">
            <v>M</v>
          </cell>
          <cell r="G10" t="str">
            <v>Direta/OSS</v>
          </cell>
          <cell r="H10">
            <v>10</v>
          </cell>
          <cell r="I10">
            <v>5</v>
          </cell>
        </row>
        <row r="11">
          <cell r="D11">
            <v>7580770</v>
          </cell>
          <cell r="E11" t="str">
            <v>HOSPITAL ESTADUAL DE CAIEIRAS</v>
          </cell>
          <cell r="F11" t="str">
            <v>E</v>
          </cell>
          <cell r="G11" t="str">
            <v>Direta</v>
          </cell>
          <cell r="H11">
            <v>0</v>
          </cell>
          <cell r="I11">
            <v>0</v>
          </cell>
        </row>
        <row r="12">
          <cell r="D12">
            <v>2085976</v>
          </cell>
          <cell r="E12" t="str">
            <v>UNIDADE MISTA ROSA SANTA PASIN AGUIAR</v>
          </cell>
          <cell r="F12" t="str">
            <v>M</v>
          </cell>
          <cell r="G12" t="str">
            <v>Direta/OSS</v>
          </cell>
          <cell r="H12">
            <v>4</v>
          </cell>
          <cell r="I12">
            <v>4</v>
          </cell>
        </row>
        <row r="13">
          <cell r="D13">
            <v>119199</v>
          </cell>
          <cell r="E13" t="str">
            <v>HOSPITAL DE CAMPANHA</v>
          </cell>
          <cell r="F13" t="str">
            <v>M</v>
          </cell>
          <cell r="G13" t="str">
            <v>Direta/OSS</v>
          </cell>
          <cell r="H13">
            <v>22</v>
          </cell>
          <cell r="I13">
            <v>0</v>
          </cell>
        </row>
        <row r="14">
          <cell r="D14">
            <v>7068842</v>
          </cell>
          <cell r="E14" t="str">
            <v>UNIDADE DE PRONTO ATENDIMENTO</v>
          </cell>
          <cell r="F14" t="str">
            <v>M</v>
          </cell>
          <cell r="G14" t="str">
            <v>Direta/OSS</v>
          </cell>
          <cell r="H14">
            <v>12</v>
          </cell>
          <cell r="I14">
            <v>0</v>
          </cell>
        </row>
        <row r="15">
          <cell r="D15">
            <v>2096196</v>
          </cell>
          <cell r="E15" t="str">
            <v>HOSPITAL ENF ANTONIO POLICARPO DE OLIVEIRA</v>
          </cell>
          <cell r="F15" t="str">
            <v>M</v>
          </cell>
          <cell r="G15" t="str">
            <v>Direta/OSS</v>
          </cell>
          <cell r="H15">
            <v>6</v>
          </cell>
          <cell r="I15">
            <v>18</v>
          </cell>
        </row>
        <row r="16">
          <cell r="D16">
            <v>6014739</v>
          </cell>
          <cell r="E16" t="str">
            <v>CENTRO DE CONTROLE CORONAVIRUS-POLICLINICA</v>
          </cell>
          <cell r="F16" t="str">
            <v>M</v>
          </cell>
          <cell r="G16" t="str">
            <v>Direta/OSS</v>
          </cell>
          <cell r="H16">
            <v>0</v>
          </cell>
          <cell r="I16">
            <v>0</v>
          </cell>
        </row>
        <row r="17">
          <cell r="D17">
            <v>2792168</v>
          </cell>
          <cell r="E17" t="str">
            <v>HOSPITAL GERAL DE CARAPICUIBA</v>
          </cell>
          <cell r="F17" t="str">
            <v>E</v>
          </cell>
          <cell r="G17" t="str">
            <v>OSS</v>
          </cell>
          <cell r="H17">
            <v>19</v>
          </cell>
          <cell r="I17">
            <v>40</v>
          </cell>
        </row>
        <row r="18">
          <cell r="D18">
            <v>103608</v>
          </cell>
          <cell r="E18" t="str">
            <v>HOSPITAL DE CAMPANHA COTIA</v>
          </cell>
          <cell r="F18" t="str">
            <v>M</v>
          </cell>
          <cell r="G18" t="str">
            <v>Direta/OSS</v>
          </cell>
          <cell r="H18">
            <v>0</v>
          </cell>
          <cell r="I18">
            <v>0</v>
          </cell>
        </row>
        <row r="19">
          <cell r="D19">
            <v>2792141</v>
          </cell>
          <cell r="E19" t="str">
            <v>HOSPITAL REGIONAL DE COTIA</v>
          </cell>
          <cell r="F19" t="str">
            <v>E</v>
          </cell>
          <cell r="G19" t="str">
            <v>OSS</v>
          </cell>
          <cell r="H19">
            <v>0</v>
          </cell>
          <cell r="I19">
            <v>0</v>
          </cell>
        </row>
        <row r="20">
          <cell r="D20">
            <v>2792141</v>
          </cell>
          <cell r="E20" t="str">
            <v>HOSPITAL REGIONAL DE COTIA</v>
          </cell>
          <cell r="F20" t="str">
            <v>E</v>
          </cell>
          <cell r="G20" t="str">
            <v>OSS</v>
          </cell>
          <cell r="H20">
            <v>36</v>
          </cell>
          <cell r="I20">
            <v>40</v>
          </cell>
        </row>
        <row r="21">
          <cell r="D21">
            <v>2077469</v>
          </cell>
          <cell r="E21" t="str">
            <v>HOSPITAL DOM ANTONIO ALVARENGA</v>
          </cell>
          <cell r="F21" t="str">
            <v>M</v>
          </cell>
          <cell r="G21" t="str">
            <v>Direta/OSS</v>
          </cell>
          <cell r="H21">
            <v>0</v>
          </cell>
          <cell r="I21">
            <v>0</v>
          </cell>
        </row>
        <row r="22">
          <cell r="D22">
            <v>2084163</v>
          </cell>
          <cell r="E22" t="str">
            <v>HOSPITAL ESTADUAL DE DIADEMA HOSPITAL SERRARIA</v>
          </cell>
          <cell r="F22" t="str">
            <v>E</v>
          </cell>
          <cell r="G22" t="str">
            <v>OSS</v>
          </cell>
          <cell r="H22">
            <v>31</v>
          </cell>
          <cell r="I22">
            <v>33</v>
          </cell>
        </row>
        <row r="23">
          <cell r="D23">
            <v>2080028</v>
          </cell>
          <cell r="E23" t="str">
            <v>HOSPITAL MUNICIPAL DE DIADEMA HMD</v>
          </cell>
          <cell r="F23" t="str">
            <v>M</v>
          </cell>
          <cell r="G23" t="str">
            <v>Direta/OSS</v>
          </cell>
          <cell r="H23">
            <v>61</v>
          </cell>
          <cell r="I23">
            <v>57</v>
          </cell>
        </row>
        <row r="24">
          <cell r="D24">
            <v>2080028</v>
          </cell>
          <cell r="E24" t="str">
            <v>HOSPITAL MUNICIPAL DE DIADEMA HMD</v>
          </cell>
          <cell r="F24" t="str">
            <v>M</v>
          </cell>
          <cell r="G24" t="str">
            <v>Direta/OSS</v>
          </cell>
          <cell r="H24">
            <v>0</v>
          </cell>
          <cell r="I24">
            <v>0</v>
          </cell>
        </row>
        <row r="25">
          <cell r="D25">
            <v>2801051</v>
          </cell>
          <cell r="E25" t="str">
            <v>PRONTO SOCORRO CENTRAL</v>
          </cell>
          <cell r="F25" t="str">
            <v>M</v>
          </cell>
          <cell r="G25" t="str">
            <v>Direta/OSS</v>
          </cell>
          <cell r="H25">
            <v>25</v>
          </cell>
          <cell r="I25">
            <v>5</v>
          </cell>
        </row>
        <row r="26">
          <cell r="D26">
            <v>5851084</v>
          </cell>
          <cell r="E26" t="str">
            <v>QUARTEIRAO DA SAUDE</v>
          </cell>
          <cell r="F26" t="str">
            <v>M</v>
          </cell>
          <cell r="G26" t="str">
            <v>Direta/OSS</v>
          </cell>
          <cell r="H26">
            <v>24</v>
          </cell>
          <cell r="I26">
            <v>0</v>
          </cell>
        </row>
        <row r="27">
          <cell r="D27">
            <v>89621</v>
          </cell>
          <cell r="E27" t="str">
            <v>HOSPITAL DE CAMPANHA EMBU DAS ARTES</v>
          </cell>
          <cell r="F27" t="str">
            <v>M</v>
          </cell>
          <cell r="G27" t="str">
            <v>Direta/OSS</v>
          </cell>
          <cell r="H27">
            <v>0</v>
          </cell>
          <cell r="I27">
            <v>0</v>
          </cell>
        </row>
        <row r="28">
          <cell r="D28">
            <v>2079011</v>
          </cell>
          <cell r="E28" t="str">
            <v>HOSPITAL LEITO IRMA ANETTE MARLENE FERNANDES DE MELLO</v>
          </cell>
          <cell r="F28" t="str">
            <v>M</v>
          </cell>
          <cell r="G28" t="str">
            <v>Direta/OSS</v>
          </cell>
          <cell r="H28">
            <v>0</v>
          </cell>
          <cell r="I28">
            <v>0</v>
          </cell>
        </row>
        <row r="29">
          <cell r="D29">
            <v>2079011</v>
          </cell>
          <cell r="E29" t="str">
            <v>HOSPITAL LEITO IRMA ANETTE MARLENE FERNANDES DE MELLO</v>
          </cell>
          <cell r="F29" t="str">
            <v>M</v>
          </cell>
          <cell r="G29" t="str">
            <v>Direta/OSS</v>
          </cell>
          <cell r="H29">
            <v>56</v>
          </cell>
          <cell r="I29">
            <v>10</v>
          </cell>
        </row>
        <row r="30">
          <cell r="D30">
            <v>621110</v>
          </cell>
          <cell r="E30" t="str">
            <v>HOSPITAL DE CAMPANHA COVID 19- EMBU DAS ARTES</v>
          </cell>
          <cell r="F30" t="str">
            <v>M</v>
          </cell>
          <cell r="G30" t="str">
            <v>Direta/OSS</v>
          </cell>
          <cell r="H30">
            <v>20</v>
          </cell>
          <cell r="I30">
            <v>5</v>
          </cell>
        </row>
        <row r="31">
          <cell r="D31">
            <v>2077078</v>
          </cell>
          <cell r="E31" t="str">
            <v>UNIDADE MISTA E MATERNIDADE CENTRAL</v>
          </cell>
          <cell r="F31" t="str">
            <v>M</v>
          </cell>
          <cell r="G31" t="str">
            <v>Direta/OSS</v>
          </cell>
          <cell r="H31">
            <v>0</v>
          </cell>
          <cell r="I31">
            <v>0</v>
          </cell>
        </row>
        <row r="32">
          <cell r="D32">
            <v>2072033</v>
          </cell>
          <cell r="E32" t="str">
            <v>UNIDADE MISTA DE SAÚDE EMBU-GUAÇU</v>
          </cell>
          <cell r="F32" t="str">
            <v>M</v>
          </cell>
          <cell r="G32" t="str">
            <v>Direta/OSS</v>
          </cell>
          <cell r="H32">
            <v>20</v>
          </cell>
          <cell r="I32">
            <v>8</v>
          </cell>
        </row>
        <row r="33">
          <cell r="D33">
            <v>117749</v>
          </cell>
          <cell r="E33" t="str">
            <v>HOSPITAL DE CAMPANHA DE FERRAZ/GINASIO PROF. ADÃO DIAS  DOS SANTOS</v>
          </cell>
          <cell r="F33" t="str">
            <v>M</v>
          </cell>
          <cell r="G33" t="str">
            <v>Direta/OSS</v>
          </cell>
          <cell r="H33">
            <v>0</v>
          </cell>
          <cell r="I33">
            <v>0</v>
          </cell>
        </row>
        <row r="34">
          <cell r="D34">
            <v>2080079</v>
          </cell>
          <cell r="E34" t="str">
            <v>HOSPITAL DR OSIRIS FLORINDO COELHO FERRAZ DE VASCONCELOS</v>
          </cell>
          <cell r="F34" t="str">
            <v>E</v>
          </cell>
          <cell r="G34" t="str">
            <v>Direta</v>
          </cell>
          <cell r="H34">
            <v>0</v>
          </cell>
          <cell r="I34">
            <v>0</v>
          </cell>
        </row>
        <row r="35">
          <cell r="D35">
            <v>2080079</v>
          </cell>
          <cell r="E35" t="str">
            <v>HOSPITAL DR OSIRIS FLORINDO COELHO FERRAZ DE VASCONCELOS</v>
          </cell>
          <cell r="F35" t="str">
            <v>E</v>
          </cell>
          <cell r="G35" t="str">
            <v>Direta</v>
          </cell>
          <cell r="H35">
            <v>44</v>
          </cell>
          <cell r="I35">
            <v>36</v>
          </cell>
        </row>
        <row r="36">
          <cell r="D36">
            <v>3028399</v>
          </cell>
          <cell r="E36" t="str">
            <v>HOSPITAL ESTADUAL PROF CARLOS DA SILVA LACAZ FCO MORATO</v>
          </cell>
          <cell r="F36" t="str">
            <v>E</v>
          </cell>
          <cell r="G36" t="str">
            <v>OSS</v>
          </cell>
          <cell r="H36">
            <v>10</v>
          </cell>
          <cell r="I36">
            <v>20</v>
          </cell>
        </row>
        <row r="37">
          <cell r="D37">
            <v>2083876</v>
          </cell>
          <cell r="E37" t="str">
            <v>SANTA CASA DE FRANCISCO MORATO</v>
          </cell>
          <cell r="F37" t="str">
            <v>M</v>
          </cell>
          <cell r="G37" t="str">
            <v>Priv.s. fins lucrativos</v>
          </cell>
          <cell r="H37">
            <v>35</v>
          </cell>
          <cell r="I37">
            <v>5</v>
          </cell>
        </row>
        <row r="38">
          <cell r="D38">
            <v>40010</v>
          </cell>
          <cell r="E38" t="str">
            <v>UPA VEREADOR NADIR DE LIMA</v>
          </cell>
          <cell r="F38" t="str">
            <v>M</v>
          </cell>
          <cell r="G38" t="str">
            <v>Direta/OSS</v>
          </cell>
          <cell r="H38">
            <v>0</v>
          </cell>
          <cell r="I38">
            <v>4</v>
          </cell>
        </row>
        <row r="39">
          <cell r="D39">
            <v>2746220</v>
          </cell>
          <cell r="E39" t="str">
            <v>COMPLEXO HOSPITALAR JUQUERY FRANCO DA ROCHA</v>
          </cell>
          <cell r="F39" t="str">
            <v>E</v>
          </cell>
          <cell r="G39" t="str">
            <v>Direta</v>
          </cell>
          <cell r="H39">
            <v>20</v>
          </cell>
          <cell r="I39">
            <v>0</v>
          </cell>
        </row>
        <row r="40">
          <cell r="D40">
            <v>2092107</v>
          </cell>
          <cell r="E40" t="str">
            <v>HOSPITAL DE CLINICAS DE FRANCO DA ROCHA FRANCO DA ROCHA</v>
          </cell>
          <cell r="F40" t="str">
            <v>E</v>
          </cell>
          <cell r="G40" t="str">
            <v>Direta</v>
          </cell>
          <cell r="H40">
            <v>0</v>
          </cell>
          <cell r="I40">
            <v>0</v>
          </cell>
        </row>
        <row r="41">
          <cell r="D41">
            <v>6878687</v>
          </cell>
          <cell r="E41" t="str">
            <v>HOSPITAL ESTADUAL DR ALBANO DA FRANCA ROCHA SOBRINHO</v>
          </cell>
          <cell r="F41" t="str">
            <v>E</v>
          </cell>
          <cell r="G41" t="str">
            <v>OSS</v>
          </cell>
          <cell r="H41">
            <v>16</v>
          </cell>
          <cell r="I41">
            <v>31</v>
          </cell>
        </row>
        <row r="42">
          <cell r="D42">
            <v>2798220</v>
          </cell>
          <cell r="E42" t="str">
            <v>HOSPITAL PREVINA</v>
          </cell>
          <cell r="F42" t="str">
            <v>M</v>
          </cell>
          <cell r="G42" t="str">
            <v>Direta/OSS</v>
          </cell>
          <cell r="H42">
            <v>0</v>
          </cell>
          <cell r="I42">
            <v>28</v>
          </cell>
        </row>
        <row r="43">
          <cell r="D43">
            <v>9093931</v>
          </cell>
          <cell r="E43" t="str">
            <v>UNIDADE DE PRONTO ATENDIMENTO</v>
          </cell>
          <cell r="F43" t="str">
            <v>M</v>
          </cell>
          <cell r="G43" t="str">
            <v>Direta/OSS</v>
          </cell>
          <cell r="H43">
            <v>0</v>
          </cell>
          <cell r="I43">
            <v>10</v>
          </cell>
        </row>
        <row r="44">
          <cell r="D44">
            <v>105708</v>
          </cell>
          <cell r="E44" t="str">
            <v>HOSPITAL DE CAMPANHA</v>
          </cell>
          <cell r="F44" t="str">
            <v>M</v>
          </cell>
          <cell r="G44" t="str">
            <v>Direta/OSS</v>
          </cell>
          <cell r="H44">
            <v>48</v>
          </cell>
          <cell r="I44">
            <v>0</v>
          </cell>
        </row>
        <row r="45">
          <cell r="D45">
            <v>2773333</v>
          </cell>
          <cell r="E45" t="str">
            <v>SANTA CASA DE GUARAREMA</v>
          </cell>
          <cell r="F45" t="str">
            <v>M</v>
          </cell>
          <cell r="G45" t="str">
            <v>Priv.s. fins lucrativos</v>
          </cell>
          <cell r="H45">
            <v>19</v>
          </cell>
          <cell r="I45">
            <v>4</v>
          </cell>
        </row>
        <row r="46">
          <cell r="D46">
            <v>2082276</v>
          </cell>
          <cell r="E46" t="str">
            <v>CASAS ANDRE LUIZ GUARULHOS</v>
          </cell>
          <cell r="F46" t="str">
            <v>E</v>
          </cell>
          <cell r="G46" t="str">
            <v>Priv.s. fins lucrativos</v>
          </cell>
          <cell r="H46">
            <v>0</v>
          </cell>
          <cell r="I46">
            <v>0</v>
          </cell>
        </row>
        <row r="47">
          <cell r="D47">
            <v>2079410</v>
          </cell>
          <cell r="E47" t="str">
            <v>COMPLEXO HOSPITALAR PADRE BENTO DE GUARULHOS</v>
          </cell>
          <cell r="F47" t="str">
            <v>E</v>
          </cell>
          <cell r="G47" t="str">
            <v>Direta</v>
          </cell>
          <cell r="H47">
            <v>0</v>
          </cell>
          <cell r="I47">
            <v>0</v>
          </cell>
        </row>
        <row r="48">
          <cell r="D48">
            <v>2079410</v>
          </cell>
          <cell r="E48" t="str">
            <v>COMPLEXO HOSPITALAR PADRE BENTO DE GUARULHOS</v>
          </cell>
          <cell r="F48" t="str">
            <v>E</v>
          </cell>
          <cell r="G48" t="str">
            <v>Direta</v>
          </cell>
          <cell r="H48">
            <v>0</v>
          </cell>
          <cell r="I48">
            <v>0</v>
          </cell>
        </row>
        <row r="49">
          <cell r="D49">
            <v>2079410</v>
          </cell>
          <cell r="E49" t="str">
            <v>COMPLEXO HOSPITALAR PADRE BENTO DE GUARULHOS</v>
          </cell>
          <cell r="F49" t="str">
            <v>E</v>
          </cell>
          <cell r="G49" t="str">
            <v>Direta</v>
          </cell>
          <cell r="H49">
            <v>61</v>
          </cell>
          <cell r="I49">
            <v>47</v>
          </cell>
        </row>
        <row r="50">
          <cell r="D50">
            <v>2082861</v>
          </cell>
          <cell r="E50" t="str">
            <v>HOSP MUNICIPAL DE URGENCIAS HMU</v>
          </cell>
          <cell r="F50" t="str">
            <v>M</v>
          </cell>
          <cell r="G50" t="str">
            <v>Direta/OSS</v>
          </cell>
          <cell r="H50">
            <v>0</v>
          </cell>
          <cell r="I50">
            <v>0</v>
          </cell>
        </row>
        <row r="51">
          <cell r="D51">
            <v>2082861</v>
          </cell>
          <cell r="E51" t="str">
            <v>HOSP MUNICIPAL DE URGENCIAS HMU</v>
          </cell>
          <cell r="F51" t="str">
            <v>M</v>
          </cell>
          <cell r="G51" t="str">
            <v>Direta/OSS</v>
          </cell>
          <cell r="H51">
            <v>26</v>
          </cell>
          <cell r="I51">
            <v>32</v>
          </cell>
        </row>
        <row r="52">
          <cell r="D52">
            <v>2718324</v>
          </cell>
          <cell r="E52" t="str">
            <v>HOSPITAL BOM CLIMA</v>
          </cell>
          <cell r="F52" t="str">
            <v>M</v>
          </cell>
          <cell r="G52" t="str">
            <v>Privado</v>
          </cell>
          <cell r="H52">
            <v>0</v>
          </cell>
          <cell r="I52">
            <v>0</v>
          </cell>
        </row>
        <row r="53">
          <cell r="D53">
            <v>102172</v>
          </cell>
          <cell r="E53" t="str">
            <v>HOSPITAL DE CAMPANHA  GUARULHOS</v>
          </cell>
          <cell r="F53" t="str">
            <v>M</v>
          </cell>
          <cell r="G53" t="str">
            <v>Direta/OSS</v>
          </cell>
          <cell r="H53">
            <v>0</v>
          </cell>
          <cell r="I53">
            <v>0</v>
          </cell>
        </row>
        <row r="54">
          <cell r="D54">
            <v>2080338</v>
          </cell>
          <cell r="E54" t="str">
            <v>HOSPITAL GERAL DE GUARULHOS PROF DR WALDEMAR DE CARVALHO</v>
          </cell>
          <cell r="F54" t="str">
            <v>E</v>
          </cell>
          <cell r="G54" t="str">
            <v>OSS</v>
          </cell>
          <cell r="H54">
            <v>0</v>
          </cell>
          <cell r="I54">
            <v>0</v>
          </cell>
        </row>
        <row r="55">
          <cell r="D55">
            <v>2080338</v>
          </cell>
          <cell r="E55" t="str">
            <v>HOSPITAL GERAL DE GUARULHOS PROF DR WALDEMAR DE CARVALHO</v>
          </cell>
          <cell r="F55" t="str">
            <v>E</v>
          </cell>
          <cell r="G55" t="str">
            <v>OSS</v>
          </cell>
          <cell r="H55">
            <v>35</v>
          </cell>
          <cell r="I55">
            <v>58</v>
          </cell>
        </row>
        <row r="56">
          <cell r="D56">
            <v>2040069</v>
          </cell>
          <cell r="E56" t="str">
            <v>HOSPITAL MATERNIDADE JESUS JOSE E MARIA</v>
          </cell>
          <cell r="F56" t="str">
            <v>M</v>
          </cell>
          <cell r="G56" t="str">
            <v>Priv.s. fins lucrativos</v>
          </cell>
          <cell r="H56">
            <v>3</v>
          </cell>
          <cell r="I56">
            <v>6</v>
          </cell>
        </row>
        <row r="57">
          <cell r="D57">
            <v>2080427</v>
          </cell>
          <cell r="E57" t="str">
            <v>HOSPITAL MUNICIPAL DA CRIANCA E DO ADOLESCENTE HMCA</v>
          </cell>
          <cell r="F57" t="str">
            <v>M</v>
          </cell>
          <cell r="G57" t="str">
            <v>Direta/OSS</v>
          </cell>
          <cell r="H57">
            <v>0</v>
          </cell>
          <cell r="I57">
            <v>15</v>
          </cell>
        </row>
        <row r="58">
          <cell r="D58">
            <v>5200105</v>
          </cell>
          <cell r="E58" t="str">
            <v>HOSPITAL MUNICIPAL PIMENTAS BONSUCESSO MANUEL DE PAIVA</v>
          </cell>
          <cell r="F58" t="str">
            <v>M</v>
          </cell>
          <cell r="G58" t="str">
            <v>Direta/OSS</v>
          </cell>
          <cell r="H58">
            <v>8</v>
          </cell>
          <cell r="I58">
            <v>27</v>
          </cell>
        </row>
        <row r="59">
          <cell r="D59">
            <v>2078155</v>
          </cell>
          <cell r="E59" t="str">
            <v>HOSPITAL STELLA MARIS</v>
          </cell>
          <cell r="F59" t="str">
            <v>M</v>
          </cell>
          <cell r="G59" t="str">
            <v>Priv.s. fins lucrativos</v>
          </cell>
          <cell r="H59">
            <v>0</v>
          </cell>
          <cell r="I59">
            <v>10</v>
          </cell>
        </row>
        <row r="60">
          <cell r="D60">
            <v>9149511</v>
          </cell>
          <cell r="E60" t="str">
            <v>HOSPITAL NEUROCENTER</v>
          </cell>
          <cell r="F60" t="str">
            <v>M</v>
          </cell>
          <cell r="G60" t="str">
            <v>Privado</v>
          </cell>
          <cell r="H60">
            <v>13</v>
          </cell>
          <cell r="I60">
            <v>30</v>
          </cell>
        </row>
        <row r="61">
          <cell r="D61">
            <v>2792176</v>
          </cell>
          <cell r="E61" t="str">
            <v>HOSPITAL GERAL DE ITAPECERICA DA SERRA</v>
          </cell>
          <cell r="F61" t="str">
            <v>E</v>
          </cell>
          <cell r="G61" t="str">
            <v>OSS</v>
          </cell>
          <cell r="H61">
            <v>31</v>
          </cell>
          <cell r="I61">
            <v>30</v>
          </cell>
        </row>
        <row r="62">
          <cell r="D62">
            <v>2086271</v>
          </cell>
          <cell r="E62" t="str">
            <v>MATERNIDADE MUNICIPAL ZORAIDE EVA DAS DORES</v>
          </cell>
          <cell r="F62" t="str">
            <v>M</v>
          </cell>
          <cell r="G62" t="str">
            <v>Direta/OSS</v>
          </cell>
          <cell r="H62">
            <v>0</v>
          </cell>
          <cell r="I62">
            <v>0</v>
          </cell>
        </row>
        <row r="63">
          <cell r="D63">
            <v>7228163</v>
          </cell>
          <cell r="E63" t="str">
            <v>PS CENTRAL ITAPECERICA DA SERRA</v>
          </cell>
          <cell r="F63" t="str">
            <v>M</v>
          </cell>
          <cell r="G63" t="str">
            <v>Direta/OSS</v>
          </cell>
          <cell r="H63">
            <v>10</v>
          </cell>
          <cell r="I63">
            <v>8</v>
          </cell>
        </row>
        <row r="64">
          <cell r="D64">
            <v>5435072</v>
          </cell>
          <cell r="E64" t="str">
            <v>PS JARDIM JACIRA</v>
          </cell>
          <cell r="F64" t="str">
            <v>M</v>
          </cell>
          <cell r="G64" t="str">
            <v>Direta/OSS</v>
          </cell>
          <cell r="H64">
            <v>23</v>
          </cell>
          <cell r="I64">
            <v>0</v>
          </cell>
        </row>
        <row r="65">
          <cell r="D65">
            <v>102385</v>
          </cell>
          <cell r="E65" t="str">
            <v>CENTRO DE COMBATE AO COVID19 ITAPEVI</v>
          </cell>
          <cell r="F65" t="str">
            <v>M</v>
          </cell>
          <cell r="G65" t="str">
            <v>Direta/OSS</v>
          </cell>
          <cell r="H65">
            <v>0</v>
          </cell>
          <cell r="I65">
            <v>0</v>
          </cell>
        </row>
        <row r="66">
          <cell r="D66">
            <v>2078104</v>
          </cell>
          <cell r="E66" t="str">
            <v>HOSPITAL GERAL DE ITAPEVI</v>
          </cell>
          <cell r="F66" t="str">
            <v>E</v>
          </cell>
          <cell r="G66" t="str">
            <v>OSS</v>
          </cell>
          <cell r="H66">
            <v>0</v>
          </cell>
          <cell r="I66">
            <v>0</v>
          </cell>
        </row>
        <row r="67">
          <cell r="D67">
            <v>2078104</v>
          </cell>
          <cell r="E67" t="str">
            <v>HOSPITAL GERAL DE ITAPEVI</v>
          </cell>
          <cell r="F67" t="str">
            <v>E</v>
          </cell>
          <cell r="G67" t="str">
            <v>OSS</v>
          </cell>
          <cell r="H67">
            <v>32</v>
          </cell>
          <cell r="I67">
            <v>30</v>
          </cell>
        </row>
        <row r="68">
          <cell r="D68">
            <v>6048110</v>
          </cell>
          <cell r="E68" t="str">
            <v>PRONTO SOCORRO MUNICIPAL</v>
          </cell>
          <cell r="F68" t="str">
            <v>M</v>
          </cell>
          <cell r="G68" t="str">
            <v>Direta/OSS</v>
          </cell>
          <cell r="H68">
            <v>0</v>
          </cell>
          <cell r="I68">
            <v>18</v>
          </cell>
        </row>
        <row r="69">
          <cell r="D69">
            <v>2078562</v>
          </cell>
          <cell r="E69" t="str">
            <v>HOSPITAL GERAL DE ITAQUAQUECETUBA</v>
          </cell>
          <cell r="F69" t="str">
            <v>E</v>
          </cell>
          <cell r="G69" t="str">
            <v>OSS</v>
          </cell>
          <cell r="H69">
            <v>0</v>
          </cell>
          <cell r="I69">
            <v>0</v>
          </cell>
        </row>
        <row r="70">
          <cell r="D70">
            <v>2078562</v>
          </cell>
          <cell r="E70" t="str">
            <v>HOSPITAL GERAL DE ITAQUAQUECETUBA</v>
          </cell>
          <cell r="F70" t="str">
            <v>E</v>
          </cell>
          <cell r="G70" t="str">
            <v>OSS</v>
          </cell>
          <cell r="H70">
            <v>35</v>
          </cell>
          <cell r="I70">
            <v>30</v>
          </cell>
        </row>
        <row r="71">
          <cell r="D71">
            <v>7806116</v>
          </cell>
          <cell r="E71" t="str">
            <v>CS 24H</v>
          </cell>
          <cell r="F71" t="str">
            <v>M</v>
          </cell>
          <cell r="G71" t="str">
            <v>Direta/OSS</v>
          </cell>
          <cell r="H71">
            <v>4</v>
          </cell>
          <cell r="I71">
            <v>3</v>
          </cell>
        </row>
        <row r="72">
          <cell r="D72">
            <v>7494068</v>
          </cell>
          <cell r="E72" t="str">
            <v>UPA SADAKO SEDOGUTI</v>
          </cell>
          <cell r="F72" t="str">
            <v>M</v>
          </cell>
          <cell r="G72" t="str">
            <v>Direta/OSS</v>
          </cell>
          <cell r="H72">
            <v>20</v>
          </cell>
          <cell r="I72">
            <v>5</v>
          </cell>
        </row>
        <row r="73">
          <cell r="D73">
            <v>9536248</v>
          </cell>
          <cell r="E73" t="str">
            <v>EXTENSÃO UPA COVID</v>
          </cell>
          <cell r="F73" t="str">
            <v>M</v>
          </cell>
          <cell r="G73" t="str">
            <v>Direta/OSS</v>
          </cell>
          <cell r="H73">
            <v>14</v>
          </cell>
          <cell r="I73">
            <v>3</v>
          </cell>
        </row>
        <row r="74">
          <cell r="D74">
            <v>105058</v>
          </cell>
          <cell r="E74" t="str">
            <v>CENTRO DE COMBATE AO COVID19</v>
          </cell>
          <cell r="F74" t="str">
            <v>M</v>
          </cell>
          <cell r="G74" t="str">
            <v>Direta/OSS</v>
          </cell>
          <cell r="H74">
            <v>11</v>
          </cell>
          <cell r="I74">
            <v>10</v>
          </cell>
        </row>
        <row r="75">
          <cell r="D75">
            <v>4048660</v>
          </cell>
          <cell r="E75" t="str">
            <v>UMS JUQUITIBA</v>
          </cell>
          <cell r="F75" t="str">
            <v>M</v>
          </cell>
          <cell r="G75" t="str">
            <v>Direta/OSS</v>
          </cell>
          <cell r="H75">
            <v>10</v>
          </cell>
          <cell r="I75">
            <v>0</v>
          </cell>
        </row>
        <row r="76">
          <cell r="D76">
            <v>115509</v>
          </cell>
          <cell r="E76" t="str">
            <v>HOSPITAL DE CAMPANHA COVID 19 DE MAIRIPORA</v>
          </cell>
          <cell r="F76" t="str">
            <v>M</v>
          </cell>
          <cell r="G76" t="str">
            <v>Direta/OSS</v>
          </cell>
          <cell r="H76">
            <v>0</v>
          </cell>
          <cell r="I76">
            <v>10</v>
          </cell>
        </row>
        <row r="77">
          <cell r="D77">
            <v>2086336</v>
          </cell>
          <cell r="E77" t="str">
            <v>HOSPITAL E MATERNIDADE MAIRIPORA</v>
          </cell>
          <cell r="F77" t="str">
            <v>M</v>
          </cell>
          <cell r="G77" t="str">
            <v>Priv.s. fins lucrativos</v>
          </cell>
          <cell r="H77">
            <v>0</v>
          </cell>
          <cell r="I77">
            <v>0</v>
          </cell>
        </row>
        <row r="78">
          <cell r="D78">
            <v>2082349</v>
          </cell>
          <cell r="E78" t="str">
            <v>HOSPITAL DE CLINICAS DR RADAMES NARDINI</v>
          </cell>
          <cell r="F78" t="str">
            <v>M</v>
          </cell>
          <cell r="G78" t="str">
            <v>Direta/OSS</v>
          </cell>
          <cell r="H78">
            <v>0</v>
          </cell>
          <cell r="I78">
            <v>0</v>
          </cell>
        </row>
        <row r="79">
          <cell r="D79">
            <v>2082349</v>
          </cell>
          <cell r="E79" t="str">
            <v>HOSPITAL DE CLINICAS DR RADAMES NARDINI</v>
          </cell>
          <cell r="F79" t="str">
            <v>M</v>
          </cell>
          <cell r="G79" t="str">
            <v>Direta/OSS</v>
          </cell>
          <cell r="H79">
            <v>28</v>
          </cell>
          <cell r="I79">
            <v>90</v>
          </cell>
        </row>
        <row r="80">
          <cell r="D80">
            <v>2061562</v>
          </cell>
          <cell r="E80" t="str">
            <v>UPA BARÃO DE MAUÁ</v>
          </cell>
          <cell r="F80" t="str">
            <v>M</v>
          </cell>
          <cell r="G80" t="str">
            <v>Direta/OSS</v>
          </cell>
          <cell r="H80">
            <v>0</v>
          </cell>
          <cell r="I80">
            <v>10</v>
          </cell>
        </row>
        <row r="81">
          <cell r="D81">
            <v>6950051</v>
          </cell>
          <cell r="E81" t="str">
            <v>UPA MAGINI CENTRO</v>
          </cell>
          <cell r="F81" t="str">
            <v>M</v>
          </cell>
          <cell r="G81" t="str">
            <v>Direta/OSS</v>
          </cell>
          <cell r="H81">
            <v>0</v>
          </cell>
          <cell r="I81">
            <v>10</v>
          </cell>
        </row>
        <row r="82">
          <cell r="D82">
            <v>6950043</v>
          </cell>
          <cell r="E82" t="str">
            <v>UPA VILA ASSIS</v>
          </cell>
          <cell r="F82" t="str">
            <v>M</v>
          </cell>
          <cell r="G82" t="str">
            <v>Direta/OSS</v>
          </cell>
          <cell r="H82">
            <v>0</v>
          </cell>
          <cell r="I82">
            <v>10</v>
          </cell>
        </row>
        <row r="83">
          <cell r="D83">
            <v>6919456</v>
          </cell>
          <cell r="E83" t="str">
            <v>UPA ZAÍRA</v>
          </cell>
          <cell r="F83" t="str">
            <v>M</v>
          </cell>
          <cell r="G83" t="str">
            <v>Direta/OSS</v>
          </cell>
          <cell r="H83">
            <v>0</v>
          </cell>
          <cell r="I83">
            <v>10</v>
          </cell>
        </row>
        <row r="84">
          <cell r="D84">
            <v>2751747</v>
          </cell>
          <cell r="E84" t="str">
            <v>SANTA CASA DE MAUA</v>
          </cell>
          <cell r="F84" t="str">
            <v>M</v>
          </cell>
          <cell r="G84" t="str">
            <v>Priv.s. fins lucrativos</v>
          </cell>
          <cell r="H84">
            <v>0</v>
          </cell>
          <cell r="I84">
            <v>10</v>
          </cell>
        </row>
        <row r="85">
          <cell r="D85">
            <v>119172</v>
          </cell>
          <cell r="E85" t="str">
            <v>HOSPITAL DE CAMPANHA</v>
          </cell>
          <cell r="F85" t="str">
            <v>M</v>
          </cell>
          <cell r="G85" t="str">
            <v>Direta/OSS</v>
          </cell>
          <cell r="H85">
            <v>0</v>
          </cell>
          <cell r="I85">
            <v>0</v>
          </cell>
        </row>
        <row r="86">
          <cell r="D86">
            <v>2084236</v>
          </cell>
          <cell r="E86" t="str">
            <v>CENTRO ESP EM REABILITACAO DR ARNALDO PEZZUTI CAVALCANTI MOG</v>
          </cell>
          <cell r="F86" t="str">
            <v>E</v>
          </cell>
          <cell r="G86" t="str">
            <v>Direta</v>
          </cell>
          <cell r="H86">
            <v>0</v>
          </cell>
          <cell r="I86">
            <v>0</v>
          </cell>
        </row>
        <row r="87">
          <cell r="D87">
            <v>2084236</v>
          </cell>
          <cell r="E87" t="str">
            <v>CENTRO ESP EM REABILITACAO DR ARNALDO PEZZUTI CAVALCANTI MOG</v>
          </cell>
          <cell r="F87" t="str">
            <v>E</v>
          </cell>
          <cell r="G87" t="str">
            <v>Direta</v>
          </cell>
          <cell r="H87">
            <v>50</v>
          </cell>
          <cell r="I87">
            <v>48</v>
          </cell>
        </row>
        <row r="88">
          <cell r="D88">
            <v>7473702</v>
          </cell>
          <cell r="E88" t="str">
            <v>HOSP MUN DE MOGI DAS CRUZES PREF WALDEMAR COSTA FILHO</v>
          </cell>
          <cell r="F88" t="str">
            <v>M</v>
          </cell>
          <cell r="G88" t="str">
            <v>Direta/OSS</v>
          </cell>
          <cell r="H88">
            <v>0</v>
          </cell>
          <cell r="I88">
            <v>0</v>
          </cell>
        </row>
        <row r="89">
          <cell r="D89">
            <v>7473702</v>
          </cell>
          <cell r="E89" t="str">
            <v>HOSP MUN DE MOGI DAS CRUZES PREF WALDEMAR COSTA FILHO</v>
          </cell>
          <cell r="F89" t="str">
            <v>M</v>
          </cell>
          <cell r="G89" t="str">
            <v>Direta/OSS</v>
          </cell>
          <cell r="H89">
            <v>60</v>
          </cell>
          <cell r="I89">
            <v>76</v>
          </cell>
        </row>
        <row r="90">
          <cell r="D90">
            <v>7473703</v>
          </cell>
          <cell r="E90" t="str">
            <v>HOSP MUN DE MOGI DAS CRUZES PREF WALDEMAR COSTA FILHO</v>
          </cell>
          <cell r="F90" t="str">
            <v>M</v>
          </cell>
          <cell r="G90" t="str">
            <v>Direta/OSS</v>
          </cell>
          <cell r="H90">
            <v>0</v>
          </cell>
          <cell r="I90">
            <v>0</v>
          </cell>
        </row>
        <row r="91">
          <cell r="D91">
            <v>2080680</v>
          </cell>
          <cell r="E91" t="str">
            <v>HOSPITAL DAS CLINICAS LUZIA DE PINHO MELO MOGI DAS CRUZES</v>
          </cell>
          <cell r="F91" t="str">
            <v>E</v>
          </cell>
          <cell r="G91" t="str">
            <v>OSS</v>
          </cell>
          <cell r="H91">
            <v>42</v>
          </cell>
          <cell r="I91">
            <v>38</v>
          </cell>
        </row>
        <row r="92">
          <cell r="D92">
            <v>149632</v>
          </cell>
          <cell r="E92" t="str">
            <v>HOSPITAL DE CAMPANHA MOGI DAS CRUZES</v>
          </cell>
          <cell r="F92" t="str">
            <v>M</v>
          </cell>
          <cell r="G92" t="str">
            <v>Direta/OSS</v>
          </cell>
          <cell r="H92">
            <v>0</v>
          </cell>
          <cell r="I92">
            <v>0</v>
          </cell>
        </row>
        <row r="93">
          <cell r="D93">
            <v>2080052</v>
          </cell>
          <cell r="E93" t="str">
            <v>HOSPITAL NOSSA SENHORA APARECIDA</v>
          </cell>
          <cell r="F93" t="str">
            <v>M</v>
          </cell>
          <cell r="G93" t="str">
            <v>Priv.s. fins lucrativos</v>
          </cell>
          <cell r="H93">
            <v>0</v>
          </cell>
          <cell r="I93">
            <v>8</v>
          </cell>
        </row>
        <row r="94">
          <cell r="D94">
            <v>105597</v>
          </cell>
          <cell r="E94" t="str">
            <v>Hosp de Campanha Osasco- Policlínica Zona Norte</v>
          </cell>
          <cell r="F94" t="str">
            <v>M</v>
          </cell>
          <cell r="G94" t="str">
            <v>Direta/OSS</v>
          </cell>
          <cell r="H94">
            <v>70</v>
          </cell>
          <cell r="I94">
            <v>2</v>
          </cell>
        </row>
        <row r="95">
          <cell r="D95">
            <v>8036</v>
          </cell>
          <cell r="E95" t="str">
            <v>HOSPITAL MATERNIDADE AMADOR AGUIAR</v>
          </cell>
          <cell r="F95" t="str">
            <v>M</v>
          </cell>
          <cell r="G95" t="str">
            <v>Direta/OSS</v>
          </cell>
          <cell r="H95">
            <v>0</v>
          </cell>
          <cell r="I95">
            <v>6</v>
          </cell>
        </row>
        <row r="96">
          <cell r="D96">
            <v>8028</v>
          </cell>
          <cell r="E96" t="str">
            <v>HOSPITAL MUNICIPAL ANTONIO GIGLIO</v>
          </cell>
          <cell r="F96" t="str">
            <v>M</v>
          </cell>
          <cell r="G96" t="str">
            <v>Direta/OSS</v>
          </cell>
          <cell r="H96">
            <v>48</v>
          </cell>
          <cell r="I96">
            <v>44</v>
          </cell>
        </row>
        <row r="97">
          <cell r="D97">
            <v>8052</v>
          </cell>
          <cell r="E97" t="str">
            <v>HOSPITAL REGIONAL DR VIVALDO MARTINS SIMOES OSASCO</v>
          </cell>
          <cell r="F97" t="str">
            <v>E</v>
          </cell>
          <cell r="G97" t="str">
            <v>Direta</v>
          </cell>
          <cell r="H97">
            <v>51</v>
          </cell>
          <cell r="I97">
            <v>91</v>
          </cell>
        </row>
        <row r="98">
          <cell r="D98">
            <v>8052</v>
          </cell>
          <cell r="E98" t="str">
            <v>HOSPITAL REGIONAL DR VIVALDO MARTINS SIMOES OSASCO</v>
          </cell>
          <cell r="F98" t="str">
            <v>E</v>
          </cell>
          <cell r="G98" t="str">
            <v>Direta</v>
          </cell>
          <cell r="H98">
            <v>0</v>
          </cell>
          <cell r="I98">
            <v>0</v>
          </cell>
        </row>
        <row r="99">
          <cell r="D99">
            <v>8052</v>
          </cell>
          <cell r="E99" t="str">
            <v>HOSPITAL REGIONAL DR VIVALDO MARTINS SIMOES OSASCO</v>
          </cell>
          <cell r="F99" t="str">
            <v>E</v>
          </cell>
          <cell r="G99" t="str">
            <v>Direta</v>
          </cell>
          <cell r="H99">
            <v>0</v>
          </cell>
          <cell r="I99">
            <v>0</v>
          </cell>
        </row>
        <row r="100">
          <cell r="D100">
            <v>8087</v>
          </cell>
          <cell r="E100" t="str">
            <v>PRONTO SOCORRO CONRADO CESARINO NUVOLINI</v>
          </cell>
          <cell r="F100" t="str">
            <v>M</v>
          </cell>
          <cell r="G100" t="str">
            <v>Direta/OSS</v>
          </cell>
          <cell r="H100">
            <v>0</v>
          </cell>
          <cell r="I100">
            <v>20</v>
          </cell>
        </row>
        <row r="101">
          <cell r="D101">
            <v>3828107</v>
          </cell>
          <cell r="E101" t="str">
            <v>PRONTO SOCORRO DR OSMAR MESQUITA</v>
          </cell>
          <cell r="F101" t="str">
            <v>M</v>
          </cell>
          <cell r="G101" t="str">
            <v>Direta/OSS</v>
          </cell>
          <cell r="H101">
            <v>0</v>
          </cell>
          <cell r="I101">
            <v>16</v>
          </cell>
        </row>
        <row r="102">
          <cell r="D102">
            <v>7682581</v>
          </cell>
          <cell r="E102" t="str">
            <v>PS JOSE IBRAHIN</v>
          </cell>
          <cell r="F102" t="str">
            <v>M</v>
          </cell>
          <cell r="G102" t="str">
            <v>Direta/OSS</v>
          </cell>
          <cell r="H102">
            <v>0</v>
          </cell>
          <cell r="I102">
            <v>51</v>
          </cell>
        </row>
        <row r="103">
          <cell r="D103">
            <v>116750</v>
          </cell>
          <cell r="E103" t="str">
            <v>HOSPITAL DE CAMPANHA POA CONTRA COVID19</v>
          </cell>
          <cell r="F103" t="str">
            <v>M</v>
          </cell>
          <cell r="G103" t="str">
            <v>Direta/OSS</v>
          </cell>
          <cell r="H103">
            <v>0</v>
          </cell>
          <cell r="I103">
            <v>0</v>
          </cell>
        </row>
        <row r="104">
          <cell r="D104">
            <v>2082411</v>
          </cell>
          <cell r="E104" t="str">
            <v>HOSPITAL MUNICIPAL DR GUIDO GUIDA</v>
          </cell>
          <cell r="F104" t="str">
            <v>M</v>
          </cell>
          <cell r="G104" t="str">
            <v>Direta/OSS</v>
          </cell>
          <cell r="H104">
            <v>12</v>
          </cell>
          <cell r="I104">
            <v>7</v>
          </cell>
        </row>
        <row r="105">
          <cell r="D105">
            <v>112062</v>
          </cell>
          <cell r="E105" t="str">
            <v>HOSPITAL DE CAMPANHA</v>
          </cell>
          <cell r="F105" t="str">
            <v>M</v>
          </cell>
          <cell r="G105" t="str">
            <v>Direta/OSS</v>
          </cell>
          <cell r="H105">
            <v>24</v>
          </cell>
          <cell r="I105">
            <v>17</v>
          </cell>
        </row>
        <row r="106">
          <cell r="D106">
            <v>2081202</v>
          </cell>
          <cell r="E106" t="str">
            <v>HOSPITAL E MATERNIDADE SAO LUCAS</v>
          </cell>
          <cell r="F106" t="str">
            <v>M</v>
          </cell>
          <cell r="G106" t="str">
            <v>Direta/OSS</v>
          </cell>
          <cell r="H106">
            <v>11</v>
          </cell>
          <cell r="I106">
            <v>0</v>
          </cell>
        </row>
        <row r="107">
          <cell r="D107">
            <v>2079380</v>
          </cell>
          <cell r="E107" t="str">
            <v>SANTA CASA DE SALESOPOLIS</v>
          </cell>
          <cell r="F107" t="str">
            <v>M</v>
          </cell>
          <cell r="G107" t="str">
            <v>Priv.s. fins lucrativos</v>
          </cell>
          <cell r="H107">
            <v>10</v>
          </cell>
          <cell r="I107">
            <v>1</v>
          </cell>
        </row>
        <row r="108">
          <cell r="D108">
            <v>2083140</v>
          </cell>
          <cell r="E108" t="str">
            <v>SANTA CASA DE SANTA ISABEL</v>
          </cell>
          <cell r="F108" t="str">
            <v>M</v>
          </cell>
          <cell r="G108" t="str">
            <v>Priv.s. fins lucrativos</v>
          </cell>
          <cell r="H108">
            <v>17</v>
          </cell>
          <cell r="I108">
            <v>7</v>
          </cell>
        </row>
        <row r="109">
          <cell r="D109">
            <v>7094132</v>
          </cell>
          <cell r="E109" t="str">
            <v>UPA I SANTA ISABEL</v>
          </cell>
          <cell r="F109" t="str">
            <v>M</v>
          </cell>
          <cell r="G109" t="str">
            <v>Direta/OSS</v>
          </cell>
          <cell r="H109">
            <v>5</v>
          </cell>
          <cell r="I109">
            <v>9</v>
          </cell>
        </row>
        <row r="110">
          <cell r="D110">
            <v>111090</v>
          </cell>
          <cell r="E110" t="str">
            <v>CENTRO DE COMBATE CORONAVIRUS ARENA-CAMPANHA</v>
          </cell>
          <cell r="F110" t="str">
            <v>M</v>
          </cell>
          <cell r="G110" t="str">
            <v>Direta/OSS</v>
          </cell>
          <cell r="H110">
            <v>0</v>
          </cell>
          <cell r="I110">
            <v>0</v>
          </cell>
        </row>
        <row r="111">
          <cell r="D111">
            <v>104892</v>
          </cell>
          <cell r="E111" t="str">
            <v>CENTRO DE COMBATE CORONAVIRUS PARQUE FERNÃO DIAS-CAMPANHA</v>
          </cell>
          <cell r="F111" t="str">
            <v>M</v>
          </cell>
          <cell r="G111" t="str">
            <v>Direta/OSS</v>
          </cell>
          <cell r="H111">
            <v>8</v>
          </cell>
          <cell r="I111">
            <v>28</v>
          </cell>
        </row>
        <row r="112">
          <cell r="D112">
            <v>7999917</v>
          </cell>
          <cell r="E112" t="str">
            <v>UPA FAZENDINHA SANTANA DE PARNAIBA</v>
          </cell>
          <cell r="F112" t="str">
            <v>M</v>
          </cell>
          <cell r="G112" t="str">
            <v>Direta/OSS</v>
          </cell>
          <cell r="H112">
            <v>17</v>
          </cell>
          <cell r="I112">
            <v>0</v>
          </cell>
        </row>
        <row r="113">
          <cell r="D113">
            <v>146048</v>
          </cell>
          <cell r="E113" t="str">
            <v>CENTRO DE COMBATE CORONAVIRUS VILA ESPERANÇA-CAMPANHA</v>
          </cell>
          <cell r="F113" t="str">
            <v>M</v>
          </cell>
          <cell r="G113" t="str">
            <v>Direta/OSS</v>
          </cell>
          <cell r="H113">
            <v>0</v>
          </cell>
          <cell r="I113">
            <v>0</v>
          </cell>
        </row>
        <row r="114">
          <cell r="D114">
            <v>2072513</v>
          </cell>
          <cell r="E114" t="str">
            <v>HOSPITAL E MATERNIDADE MUNICIPAL SANTA ANA</v>
          </cell>
          <cell r="F114" t="str">
            <v>M</v>
          </cell>
          <cell r="G114" t="str">
            <v>Direta/OSS</v>
          </cell>
          <cell r="H114">
            <v>18</v>
          </cell>
          <cell r="I114">
            <v>0</v>
          </cell>
        </row>
        <row r="115">
          <cell r="D115">
            <v>8923</v>
          </cell>
          <cell r="E115" t="str">
            <v>CENTRO HOSPITALAR DE SANTO ANDRE DR NEWTON DA COSTA BRANDAO</v>
          </cell>
          <cell r="F115" t="str">
            <v>M</v>
          </cell>
          <cell r="G115" t="str">
            <v>Direta/OSS</v>
          </cell>
          <cell r="H115">
            <v>0</v>
          </cell>
          <cell r="I115">
            <v>0</v>
          </cell>
        </row>
        <row r="116">
          <cell r="D116">
            <v>8923</v>
          </cell>
          <cell r="E116" t="str">
            <v>CENTRO HOSPITALAR DE SANTO ANDRE DR NEWTON DA COSTA BRANDAO</v>
          </cell>
          <cell r="F116" t="str">
            <v>M</v>
          </cell>
          <cell r="G116" t="str">
            <v>Direta/OSS</v>
          </cell>
          <cell r="H116">
            <v>0</v>
          </cell>
          <cell r="I116">
            <v>0</v>
          </cell>
        </row>
        <row r="117">
          <cell r="D117">
            <v>8923</v>
          </cell>
          <cell r="E117" t="str">
            <v>CENTRO HOSPITALAR DE SANTO ANDRE DR NEWTON DA COSTA BRANDAO</v>
          </cell>
          <cell r="F117" t="str">
            <v>M</v>
          </cell>
          <cell r="G117" t="str">
            <v>Direta/OSS</v>
          </cell>
          <cell r="H117">
            <v>0</v>
          </cell>
          <cell r="I117">
            <v>0</v>
          </cell>
        </row>
        <row r="118">
          <cell r="D118">
            <v>8923</v>
          </cell>
          <cell r="E118" t="str">
            <v>CENTRO HOSPITALAR DE SANTO ANDRE DR NEWTON DA COSTA BRANDAO</v>
          </cell>
          <cell r="F118" t="str">
            <v>M</v>
          </cell>
          <cell r="G118" t="str">
            <v>Direta/OSS</v>
          </cell>
          <cell r="H118">
            <v>0</v>
          </cell>
          <cell r="I118">
            <v>0</v>
          </cell>
        </row>
        <row r="119">
          <cell r="D119">
            <v>8923</v>
          </cell>
          <cell r="E119" t="str">
            <v>CENTRO HOSPITALAR DE SANTO ANDRE DR NEWTON DA COSTA BRANDAO</v>
          </cell>
          <cell r="F119" t="str">
            <v>M</v>
          </cell>
          <cell r="G119" t="str">
            <v>Direta/OSS</v>
          </cell>
          <cell r="H119">
            <v>0</v>
          </cell>
          <cell r="I119">
            <v>167</v>
          </cell>
        </row>
        <row r="120">
          <cell r="D120">
            <v>653985</v>
          </cell>
          <cell r="E120" t="str">
            <v>HOSPITAL ESTADUAL COVID 19- AME SANTO ANDRE</v>
          </cell>
          <cell r="F120" t="str">
            <v>E</v>
          </cell>
          <cell r="G120" t="str">
            <v>OSS</v>
          </cell>
          <cell r="H120">
            <v>13</v>
          </cell>
          <cell r="I120">
            <v>11</v>
          </cell>
        </row>
        <row r="121">
          <cell r="D121">
            <v>6020917</v>
          </cell>
          <cell r="E121" t="str">
            <v>HOSPITAL DA MULHER MARIA JOSE DOS SANTOS STEIN</v>
          </cell>
          <cell r="F121" t="str">
            <v>M</v>
          </cell>
          <cell r="G121" t="str">
            <v>Direta/OSS</v>
          </cell>
          <cell r="H121">
            <v>0</v>
          </cell>
          <cell r="I121">
            <v>4</v>
          </cell>
        </row>
        <row r="122">
          <cell r="D122">
            <v>150126</v>
          </cell>
          <cell r="E122" t="str">
            <v>HOSPITAL DE CAMPANHA ESTADIO BRUNO DANIEL</v>
          </cell>
          <cell r="F122" t="str">
            <v>M</v>
          </cell>
          <cell r="G122" t="str">
            <v>Direta/OSS</v>
          </cell>
          <cell r="H122">
            <v>0</v>
          </cell>
          <cell r="I122">
            <v>0</v>
          </cell>
        </row>
        <row r="123">
          <cell r="D123">
            <v>109746</v>
          </cell>
          <cell r="E123" t="str">
            <v>HOSPITAL DE CAMPANHA PEDRO DELL ANTONIA</v>
          </cell>
          <cell r="F123" t="str">
            <v>M</v>
          </cell>
          <cell r="G123" t="str">
            <v>Direta/OSS</v>
          </cell>
          <cell r="H123">
            <v>200</v>
          </cell>
          <cell r="I123">
            <v>30</v>
          </cell>
        </row>
        <row r="124">
          <cell r="D124">
            <v>163279</v>
          </cell>
          <cell r="E124" t="str">
            <v>HOSPITAL DE CAMPANHA UNIVERSIDADE FEDERAL DO ABC</v>
          </cell>
          <cell r="F124" t="str">
            <v>M</v>
          </cell>
          <cell r="G124" t="str">
            <v>Direta/OSS</v>
          </cell>
          <cell r="H124">
            <v>180</v>
          </cell>
          <cell r="I124">
            <v>10</v>
          </cell>
        </row>
        <row r="125">
          <cell r="D125">
            <v>2080273</v>
          </cell>
          <cell r="E125" t="str">
            <v>HOSPITAL ESTADUAL MARIO COVAS DE SANTO ANDRE</v>
          </cell>
          <cell r="F125" t="str">
            <v>E</v>
          </cell>
          <cell r="G125" t="str">
            <v>OSS</v>
          </cell>
          <cell r="H125">
            <v>25</v>
          </cell>
          <cell r="I125">
            <v>72</v>
          </cell>
        </row>
        <row r="126">
          <cell r="D126">
            <v>2025361</v>
          </cell>
          <cell r="E126" t="str">
            <v>HOSPITAL ANCHIETA</v>
          </cell>
          <cell r="F126" t="str">
            <v>M</v>
          </cell>
          <cell r="G126" t="str">
            <v>Direta/OSS</v>
          </cell>
          <cell r="H126">
            <v>0</v>
          </cell>
          <cell r="I126">
            <v>19</v>
          </cell>
        </row>
        <row r="127">
          <cell r="D127">
            <v>105767</v>
          </cell>
          <cell r="E127" t="str">
            <v>HOSPITAL DE CAMPANHA-  HOSPITAL ANCHIETA</v>
          </cell>
          <cell r="F127" t="str">
            <v>M</v>
          </cell>
          <cell r="G127" t="str">
            <v>Direta/OSS</v>
          </cell>
          <cell r="H127">
            <v>0</v>
          </cell>
          <cell r="I127">
            <v>0</v>
          </cell>
        </row>
        <row r="128">
          <cell r="D128">
            <v>105767</v>
          </cell>
          <cell r="E128" t="str">
            <v>HOSPITAL DE CAMPANHA-  HOSPITAL ANCHIETA</v>
          </cell>
          <cell r="F128" t="str">
            <v>M</v>
          </cell>
          <cell r="G128" t="str">
            <v>Direta/OSS</v>
          </cell>
          <cell r="H128">
            <v>0</v>
          </cell>
          <cell r="I128">
            <v>0</v>
          </cell>
        </row>
        <row r="129">
          <cell r="D129">
            <v>105767</v>
          </cell>
          <cell r="E129" t="str">
            <v>HOSPITAL DE CAMPANHA-  HOSPITAL ANCHIETA</v>
          </cell>
          <cell r="F129" t="str">
            <v>M</v>
          </cell>
          <cell r="G129" t="str">
            <v>Direta/OSS</v>
          </cell>
          <cell r="H129">
            <v>70</v>
          </cell>
          <cell r="I129">
            <v>30</v>
          </cell>
        </row>
        <row r="130">
          <cell r="D130">
            <v>7373465</v>
          </cell>
          <cell r="E130" t="str">
            <v>HOSPITAL DE CLINICAS MUNICIPAL</v>
          </cell>
          <cell r="F130" t="str">
            <v>M</v>
          </cell>
          <cell r="G130" t="str">
            <v>Direta/OSS</v>
          </cell>
          <cell r="H130">
            <v>0</v>
          </cell>
          <cell r="I130">
            <v>0</v>
          </cell>
        </row>
        <row r="131">
          <cell r="D131">
            <v>7373465</v>
          </cell>
          <cell r="E131" t="str">
            <v>HOSPITAL DE CLINICAS MUNICIPAL</v>
          </cell>
          <cell r="F131" t="str">
            <v>M</v>
          </cell>
          <cell r="G131" t="str">
            <v>Direta/OSS</v>
          </cell>
          <cell r="H131">
            <v>50</v>
          </cell>
          <cell r="I131">
            <v>90</v>
          </cell>
        </row>
        <row r="132">
          <cell r="D132">
            <v>105759</v>
          </cell>
          <cell r="E132" t="str">
            <v>HOSPITAL DE URGENCIA</v>
          </cell>
          <cell r="F132" t="str">
            <v>M</v>
          </cell>
          <cell r="G132" t="str">
            <v>Direta/OSS</v>
          </cell>
          <cell r="H132">
            <v>0</v>
          </cell>
          <cell r="I132">
            <v>0</v>
          </cell>
        </row>
        <row r="133">
          <cell r="D133">
            <v>105759</v>
          </cell>
          <cell r="E133" t="str">
            <v>HOSPITAL DE URGENCIA</v>
          </cell>
          <cell r="F133" t="str">
            <v>M</v>
          </cell>
          <cell r="G133" t="str">
            <v>Direta/OSS</v>
          </cell>
          <cell r="H133">
            <v>0</v>
          </cell>
          <cell r="I133">
            <v>0</v>
          </cell>
        </row>
        <row r="134">
          <cell r="D134">
            <v>105759</v>
          </cell>
          <cell r="E134" t="str">
            <v>HOSPITAL DE URGENCIA</v>
          </cell>
          <cell r="F134" t="str">
            <v>M</v>
          </cell>
          <cell r="G134" t="str">
            <v>Direta/OSS</v>
          </cell>
          <cell r="H134">
            <v>170</v>
          </cell>
          <cell r="I134">
            <v>89</v>
          </cell>
        </row>
        <row r="135">
          <cell r="D135">
            <v>2069776</v>
          </cell>
          <cell r="E135" t="str">
            <v>HOSPITAL E PRONTO SOCORRO CENTRAL</v>
          </cell>
          <cell r="F135" t="str">
            <v>M</v>
          </cell>
          <cell r="G135" t="str">
            <v>Direta/OSS</v>
          </cell>
          <cell r="H135">
            <v>36</v>
          </cell>
          <cell r="I135">
            <v>29</v>
          </cell>
        </row>
        <row r="136">
          <cell r="D136">
            <v>6821197</v>
          </cell>
          <cell r="E136" t="str">
            <v>UPA PAULICEIA</v>
          </cell>
          <cell r="F136" t="str">
            <v>M</v>
          </cell>
          <cell r="G136" t="str">
            <v>Direta/OSS</v>
          </cell>
          <cell r="H136">
            <v>0</v>
          </cell>
          <cell r="I136">
            <v>14</v>
          </cell>
        </row>
        <row r="137">
          <cell r="D137">
            <v>2027356</v>
          </cell>
          <cell r="E137" t="str">
            <v>HOSPITAL MUNICIPAL UNIVERSITARIO</v>
          </cell>
          <cell r="F137" t="str">
            <v>M</v>
          </cell>
          <cell r="G137" t="str">
            <v>Direta/OSS</v>
          </cell>
          <cell r="H137">
            <v>0</v>
          </cell>
          <cell r="I137">
            <v>12</v>
          </cell>
        </row>
        <row r="138">
          <cell r="D138">
            <v>3223728</v>
          </cell>
          <cell r="E138" t="str">
            <v>SANTA CASA DE MISERICORDIA DE SAO BERNARDO DO CAMPO</v>
          </cell>
          <cell r="F138" t="str">
            <v>M</v>
          </cell>
          <cell r="G138" t="str">
            <v>Priv.s. fins lucrativos</v>
          </cell>
          <cell r="H138">
            <v>0</v>
          </cell>
          <cell r="I138">
            <v>6</v>
          </cell>
        </row>
        <row r="139">
          <cell r="D139">
            <v>2082594</v>
          </cell>
          <cell r="E139" t="str">
            <v>COMPLEXO HOSPITALAR MUNICIPAL</v>
          </cell>
          <cell r="F139" t="str">
            <v>M</v>
          </cell>
          <cell r="G139" t="str">
            <v>Direta/OSS</v>
          </cell>
          <cell r="H139">
            <v>0</v>
          </cell>
          <cell r="I139">
            <v>0</v>
          </cell>
        </row>
        <row r="140">
          <cell r="D140">
            <v>2082594</v>
          </cell>
          <cell r="E140" t="str">
            <v>COMPLEXO HOSPITALAR MUNICIPAL</v>
          </cell>
          <cell r="F140" t="str">
            <v>M</v>
          </cell>
          <cell r="G140" t="str">
            <v>Direta/OSS</v>
          </cell>
          <cell r="H140">
            <v>30</v>
          </cell>
          <cell r="I140">
            <v>84</v>
          </cell>
        </row>
        <row r="141">
          <cell r="D141">
            <v>6938361</v>
          </cell>
          <cell r="E141" t="str">
            <v>HOSPITAL  SÃO CAETANO DO SUL</v>
          </cell>
          <cell r="F141" t="str">
            <v>M</v>
          </cell>
          <cell r="G141" t="str">
            <v>Direta/OSS</v>
          </cell>
          <cell r="H141">
            <v>48</v>
          </cell>
          <cell r="I141">
            <v>30</v>
          </cell>
        </row>
        <row r="142">
          <cell r="D142">
            <v>5935857</v>
          </cell>
          <cell r="E142" t="str">
            <v>HOSPITAL MUNICIPAL DE EMERGENCIAS ALBERT SABIN</v>
          </cell>
          <cell r="F142" t="str">
            <v>M</v>
          </cell>
          <cell r="G142" t="str">
            <v>Direta/OSS</v>
          </cell>
          <cell r="H142">
            <v>2</v>
          </cell>
          <cell r="I142">
            <v>19</v>
          </cell>
        </row>
        <row r="143">
          <cell r="D143">
            <v>2746832</v>
          </cell>
          <cell r="E143" t="str">
            <v>PA SÃO LOURENÇO DA SERRA</v>
          </cell>
          <cell r="F143" t="str">
            <v>M</v>
          </cell>
          <cell r="G143" t="str">
            <v>Direta/OSS</v>
          </cell>
          <cell r="H143">
            <v>13</v>
          </cell>
          <cell r="I143">
            <v>0</v>
          </cell>
        </row>
        <row r="144">
          <cell r="D144">
            <v>694622</v>
          </cell>
          <cell r="E144" t="str">
            <v>HOSPITAL ESTADUAL COVID 19 METROPOLITANO SANTA CECILIA</v>
          </cell>
          <cell r="F144" t="str">
            <v>E</v>
          </cell>
          <cell r="G144" t="str">
            <v>OSS</v>
          </cell>
          <cell r="H144">
            <v>18</v>
          </cell>
          <cell r="I144">
            <v>20</v>
          </cell>
        </row>
        <row r="145">
          <cell r="D145">
            <v>2077531</v>
          </cell>
          <cell r="E145" t="str">
            <v>A C CAMARGO CANCER CENTER</v>
          </cell>
          <cell r="F145" t="str">
            <v>M</v>
          </cell>
          <cell r="G145" t="str">
            <v>Priv.s. fins lucrativos</v>
          </cell>
          <cell r="H145">
            <v>0</v>
          </cell>
          <cell r="I145">
            <v>22</v>
          </cell>
        </row>
        <row r="146">
          <cell r="D146">
            <v>2077655</v>
          </cell>
          <cell r="E146" t="str">
            <v>ASSOC AACD V CLEMENTINO</v>
          </cell>
          <cell r="F146" t="str">
            <v>M</v>
          </cell>
          <cell r="G146" t="str">
            <v>Priv.s. fins lucrativos</v>
          </cell>
          <cell r="H146">
            <v>0</v>
          </cell>
          <cell r="I146">
            <v>2</v>
          </cell>
        </row>
        <row r="147">
          <cell r="D147">
            <v>2078570</v>
          </cell>
          <cell r="E147" t="str">
            <v>HOSPITAL CANTAREIRA</v>
          </cell>
          <cell r="F147" t="str">
            <v>M</v>
          </cell>
          <cell r="G147" t="str">
            <v>Direta/OSS</v>
          </cell>
          <cell r="H147">
            <v>40</v>
          </cell>
          <cell r="I147">
            <v>0</v>
          </cell>
        </row>
        <row r="148">
          <cell r="D148">
            <v>2751976</v>
          </cell>
          <cell r="E148" t="str">
            <v>UNIDADE DE INTERNAÇÃO COVID HOSPITAL DIA- SÃO MIGUEL - TITO LOPES</v>
          </cell>
          <cell r="F148" t="str">
            <v>M</v>
          </cell>
          <cell r="G148" t="str">
            <v>Direta/OSS</v>
          </cell>
          <cell r="H148">
            <v>10</v>
          </cell>
          <cell r="I148">
            <v>0</v>
          </cell>
        </row>
        <row r="149">
          <cell r="D149">
            <v>7019076</v>
          </cell>
          <cell r="E149" t="str">
            <v>UNIDADE DE INTERNAÇÃO COVID HOSPITAL DIA- BRASILÂNDIA/FÓ</v>
          </cell>
          <cell r="F149" t="str">
            <v>M</v>
          </cell>
          <cell r="G149" t="str">
            <v>Direta/OSS</v>
          </cell>
          <cell r="H149">
            <v>5</v>
          </cell>
          <cell r="I149">
            <v>0</v>
          </cell>
        </row>
        <row r="150">
          <cell r="D150">
            <v>7979649</v>
          </cell>
          <cell r="E150" t="str">
            <v>UNIDADE DE INTERNAÇÃO COVID HOSPITAL DIA- VILA GUILHERME</v>
          </cell>
          <cell r="F150" t="str">
            <v>M</v>
          </cell>
          <cell r="G150" t="str">
            <v>Direta/OSS</v>
          </cell>
          <cell r="H150">
            <v>6</v>
          </cell>
          <cell r="I150">
            <v>0</v>
          </cell>
        </row>
        <row r="151">
          <cell r="D151">
            <v>2027240</v>
          </cell>
          <cell r="E151" t="str">
            <v>UNIDADE DE INTERNAÇÃO COVID HOSPITAL DIA- BUTANTÃ</v>
          </cell>
          <cell r="F151" t="str">
            <v>M</v>
          </cell>
          <cell r="G151" t="str">
            <v>Direta/OSS</v>
          </cell>
          <cell r="H151">
            <v>10</v>
          </cell>
          <cell r="I151">
            <v>0</v>
          </cell>
        </row>
        <row r="152">
          <cell r="D152">
            <v>6998194</v>
          </cell>
          <cell r="E152" t="str">
            <v>UNIDADE DE INTERNAÇÃO COVID HOSPITAL DIA- LAPA</v>
          </cell>
          <cell r="F152" t="str">
            <v>M</v>
          </cell>
          <cell r="G152" t="str">
            <v>Direta/OSS</v>
          </cell>
          <cell r="H152">
            <v>20</v>
          </cell>
          <cell r="I152">
            <v>0</v>
          </cell>
        </row>
        <row r="153">
          <cell r="D153">
            <v>2751860</v>
          </cell>
          <cell r="E153" t="str">
            <v>UNIDADE DE INTERNAÇÃO COVID HOSPITAL DIA- IPIRANGA-  DR. FLÁVIO GIANNOTTI</v>
          </cell>
          <cell r="F153" t="str">
            <v>M</v>
          </cell>
          <cell r="G153" t="str">
            <v>Direta/OSS</v>
          </cell>
          <cell r="H153">
            <v>13</v>
          </cell>
          <cell r="I153">
            <v>0</v>
          </cell>
        </row>
        <row r="154">
          <cell r="D154">
            <v>6135749</v>
          </cell>
          <cell r="E154" t="str">
            <v>UNIDADE DE INTERNAÇÃO COVID HOSPITAL DIA- MOOCA</v>
          </cell>
          <cell r="F154" t="str">
            <v>M</v>
          </cell>
          <cell r="G154" t="str">
            <v>Direta/OSS</v>
          </cell>
          <cell r="H154">
            <v>11</v>
          </cell>
          <cell r="I154">
            <v>0</v>
          </cell>
        </row>
        <row r="155">
          <cell r="D155">
            <v>2751925</v>
          </cell>
          <cell r="E155" t="str">
            <v>UNIDADE DE INTERNAÇÃO COVID HOSPITAL DIA- CIDADE ADEMAR</v>
          </cell>
          <cell r="F155" t="str">
            <v>M</v>
          </cell>
          <cell r="G155" t="str">
            <v>Direta/OSS</v>
          </cell>
          <cell r="H155">
            <v>8</v>
          </cell>
          <cell r="I155">
            <v>0</v>
          </cell>
        </row>
        <row r="156">
          <cell r="D156">
            <v>7378394</v>
          </cell>
          <cell r="E156" t="str">
            <v>UNIDADE DE INTERNAÇÃO COVID HOSPITAL DIA- M'BOI MIRIM II</v>
          </cell>
          <cell r="F156" t="str">
            <v>M</v>
          </cell>
          <cell r="G156" t="str">
            <v>Direta/OSS</v>
          </cell>
          <cell r="H156">
            <v>12</v>
          </cell>
          <cell r="I156">
            <v>0</v>
          </cell>
        </row>
        <row r="157">
          <cell r="D157">
            <v>2089572</v>
          </cell>
          <cell r="E157" t="str">
            <v>ASSOC CRUZ VERDE</v>
          </cell>
          <cell r="F157" t="str">
            <v>M</v>
          </cell>
          <cell r="G157" t="str">
            <v>Priv.s. fins lucrativos</v>
          </cell>
          <cell r="H157">
            <v>0</v>
          </cell>
          <cell r="I157">
            <v>0</v>
          </cell>
        </row>
        <row r="158">
          <cell r="D158">
            <v>2091399</v>
          </cell>
          <cell r="E158" t="str">
            <v>ASSOCIACAO NOSSA SENHORA DO PARI</v>
          </cell>
          <cell r="F158" t="str">
            <v>M</v>
          </cell>
          <cell r="G158" t="str">
            <v>Priv.s. fins lucrativos</v>
          </cell>
          <cell r="H158">
            <v>0</v>
          </cell>
          <cell r="I158">
            <v>7</v>
          </cell>
        </row>
        <row r="159">
          <cell r="D159">
            <v>2070766</v>
          </cell>
          <cell r="E159" t="str">
            <v>CAISM DR DAVID CAPISTRANO DA COSTA FILHO DA AGUA FUNDA SP</v>
          </cell>
          <cell r="F159" t="str">
            <v>E</v>
          </cell>
          <cell r="G159" t="str">
            <v>Direta</v>
          </cell>
          <cell r="H159">
            <v>0</v>
          </cell>
          <cell r="I159">
            <v>0</v>
          </cell>
        </row>
        <row r="160">
          <cell r="D160">
            <v>2077418</v>
          </cell>
          <cell r="E160" t="str">
            <v>CAISM PHILIPPE PINEL SAO PAULO</v>
          </cell>
          <cell r="F160" t="str">
            <v>E</v>
          </cell>
          <cell r="G160" t="str">
            <v>Direta</v>
          </cell>
          <cell r="H160">
            <v>0</v>
          </cell>
          <cell r="I160">
            <v>0</v>
          </cell>
        </row>
        <row r="161">
          <cell r="D161">
            <v>2076985</v>
          </cell>
          <cell r="E161" t="str">
            <v>CASA DA CRIANCA BETINHO</v>
          </cell>
          <cell r="F161" t="str">
            <v>M</v>
          </cell>
          <cell r="G161" t="str">
            <v>Priv.s. fins lucrativos</v>
          </cell>
          <cell r="H161">
            <v>0</v>
          </cell>
          <cell r="I161">
            <v>0</v>
          </cell>
        </row>
        <row r="162">
          <cell r="D162">
            <v>2688522</v>
          </cell>
          <cell r="E162" t="str">
            <v>CASA DE DAVID SAO PAULO</v>
          </cell>
          <cell r="F162" t="str">
            <v>E</v>
          </cell>
          <cell r="G162" t="str">
            <v>Priv.s. fins lucrativos</v>
          </cell>
          <cell r="H162">
            <v>0</v>
          </cell>
          <cell r="I162">
            <v>0</v>
          </cell>
        </row>
        <row r="163">
          <cell r="D163">
            <v>2089203</v>
          </cell>
          <cell r="E163" t="str">
            <v>CASA DE SAUDE DE SAO JOAO DE DEUS</v>
          </cell>
          <cell r="F163" t="str">
            <v>M</v>
          </cell>
          <cell r="G163" t="str">
            <v>Priv.s. fins lucrativos</v>
          </cell>
          <cell r="H163">
            <v>0</v>
          </cell>
          <cell r="I163">
            <v>0</v>
          </cell>
        </row>
        <row r="164">
          <cell r="D164">
            <v>2078287</v>
          </cell>
          <cell r="E164" t="str">
            <v>CENTRO DE REFERENCIA DA SAUDE DA MULHER SAO PAULO</v>
          </cell>
          <cell r="F164" t="str">
            <v>E</v>
          </cell>
          <cell r="G164" t="str">
            <v>Direta</v>
          </cell>
          <cell r="H164">
            <v>10</v>
          </cell>
          <cell r="I164">
            <v>11</v>
          </cell>
        </row>
        <row r="165">
          <cell r="D165">
            <v>2077957</v>
          </cell>
          <cell r="E165" t="str">
            <v>CENTRO DE REFERENCIA E TREINAMENTO DSTAIDS SAO PAULO</v>
          </cell>
          <cell r="F165" t="str">
            <v>E</v>
          </cell>
          <cell r="G165" t="str">
            <v>Direta</v>
          </cell>
          <cell r="H165">
            <v>0</v>
          </cell>
          <cell r="I165">
            <v>0</v>
          </cell>
        </row>
        <row r="166">
          <cell r="D166">
            <v>3001466</v>
          </cell>
          <cell r="E166" t="str">
            <v>CENTRO HOSPITALAR DO SISTEMA PENITENCIARIO SAO PAULO</v>
          </cell>
          <cell r="F166" t="str">
            <v>E</v>
          </cell>
          <cell r="G166" t="str">
            <v>OSS</v>
          </cell>
          <cell r="H166">
            <v>10</v>
          </cell>
          <cell r="I166">
            <v>11</v>
          </cell>
        </row>
        <row r="167">
          <cell r="D167">
            <v>158119</v>
          </cell>
          <cell r="E167" t="str">
            <v>COMPLEXO HOSPITALAR MUNICIPAL SOROCABANA</v>
          </cell>
          <cell r="F167" t="str">
            <v>M</v>
          </cell>
          <cell r="G167" t="str">
            <v>Direta/OSS</v>
          </cell>
          <cell r="H167">
            <v>0</v>
          </cell>
          <cell r="I167">
            <v>0</v>
          </cell>
        </row>
        <row r="168">
          <cell r="D168">
            <v>158119</v>
          </cell>
          <cell r="E168" t="str">
            <v>COMPLEXO HOSPITALAR MUNICIPAL SOROCABANA</v>
          </cell>
          <cell r="F168" t="str">
            <v>M</v>
          </cell>
          <cell r="G168" t="str">
            <v>Direta/OSS</v>
          </cell>
          <cell r="H168">
            <v>43</v>
          </cell>
          <cell r="I168">
            <v>12</v>
          </cell>
        </row>
        <row r="169">
          <cell r="D169">
            <v>2077574</v>
          </cell>
          <cell r="E169" t="str">
            <v>CONJUNTO HOSPITALAR DO MANDAQUI SAO PAULO</v>
          </cell>
          <cell r="F169" t="str">
            <v>E</v>
          </cell>
          <cell r="G169" t="str">
            <v>Direta</v>
          </cell>
          <cell r="H169">
            <v>0</v>
          </cell>
          <cell r="I169">
            <v>0</v>
          </cell>
        </row>
        <row r="170">
          <cell r="D170">
            <v>2077574</v>
          </cell>
          <cell r="E170" t="str">
            <v>CONJUNTO HOSPITALAR DO MANDAQUI SAO PAULO</v>
          </cell>
          <cell r="F170" t="str">
            <v>E</v>
          </cell>
          <cell r="G170" t="str">
            <v>Direta</v>
          </cell>
          <cell r="H170">
            <v>38</v>
          </cell>
          <cell r="I170">
            <v>88</v>
          </cell>
        </row>
        <row r="171">
          <cell r="D171">
            <v>2812703</v>
          </cell>
          <cell r="E171" t="str">
            <v>FUNDACAO FACULDADE DE MEDICINAHCFMUSP INST DE PSIQUIATRIA SP</v>
          </cell>
          <cell r="F171" t="str">
            <v>E</v>
          </cell>
          <cell r="G171" t="str">
            <v>Universitário</v>
          </cell>
          <cell r="H171">
            <v>0</v>
          </cell>
          <cell r="I171">
            <v>0</v>
          </cell>
        </row>
        <row r="172">
          <cell r="D172">
            <v>2078015</v>
          </cell>
          <cell r="E172" t="str">
            <v>HC DA FMUSP HOSPITAL DAS CLINICAS SAO PAULO</v>
          </cell>
          <cell r="F172" t="str">
            <v>E</v>
          </cell>
          <cell r="G172" t="str">
            <v>Universitário</v>
          </cell>
          <cell r="H172">
            <v>536</v>
          </cell>
          <cell r="I172">
            <v>283</v>
          </cell>
        </row>
        <row r="173">
          <cell r="D173">
            <v>2078015</v>
          </cell>
          <cell r="E173" t="str">
            <v>HC DA FMUSP HOSPITAL DAS CLINICAS SAO PAULO</v>
          </cell>
          <cell r="F173" t="str">
            <v>E</v>
          </cell>
          <cell r="G173" t="str">
            <v>Universitário</v>
          </cell>
          <cell r="H173">
            <v>0</v>
          </cell>
          <cell r="I173">
            <v>0</v>
          </cell>
        </row>
        <row r="174">
          <cell r="D174">
            <v>2071568</v>
          </cell>
          <cell r="E174" t="str">
            <v>HC DA FMUSP INSTITUTO DO CORACAO INCOR SAO PAULO</v>
          </cell>
          <cell r="F174" t="str">
            <v>E</v>
          </cell>
          <cell r="G174" t="str">
            <v>Universitário</v>
          </cell>
          <cell r="H174">
            <v>45</v>
          </cell>
          <cell r="I174">
            <v>159</v>
          </cell>
        </row>
        <row r="175">
          <cell r="D175">
            <v>102075</v>
          </cell>
          <cell r="E175" t="str">
            <v>HM BELA VISTA - ANTONIO CARLOS</v>
          </cell>
          <cell r="F175" t="str">
            <v>M</v>
          </cell>
          <cell r="G175" t="str">
            <v>Direta/OSS</v>
          </cell>
          <cell r="H175">
            <v>68</v>
          </cell>
          <cell r="I175">
            <v>70</v>
          </cell>
        </row>
        <row r="176">
          <cell r="D176">
            <v>2075962</v>
          </cell>
          <cell r="E176" t="str">
            <v>HOSP DA STA CASA DE STO AMARO</v>
          </cell>
          <cell r="F176" t="str">
            <v>M</v>
          </cell>
          <cell r="G176" t="str">
            <v>Priv.s. fins lucrativos</v>
          </cell>
          <cell r="H176">
            <v>30</v>
          </cell>
          <cell r="I176">
            <v>29</v>
          </cell>
        </row>
        <row r="177">
          <cell r="D177">
            <v>2088576</v>
          </cell>
          <cell r="E177" t="str">
            <v>HOSP DE TRANSPLANT DO EST DE SP EURYCLIDES DE JESUS ZERBINI</v>
          </cell>
          <cell r="F177" t="str">
            <v>E</v>
          </cell>
          <cell r="G177" t="str">
            <v>OSS</v>
          </cell>
          <cell r="H177">
            <v>28</v>
          </cell>
          <cell r="I177">
            <v>16</v>
          </cell>
        </row>
        <row r="178">
          <cell r="D178">
            <v>2058502</v>
          </cell>
          <cell r="E178" t="str">
            <v>HOSP DO SERV PUB EST FCO MORATO DE OLIVEIRA SAO PAULO</v>
          </cell>
          <cell r="F178" t="str">
            <v>E</v>
          </cell>
          <cell r="G178" t="str">
            <v>Outros</v>
          </cell>
          <cell r="H178">
            <v>0</v>
          </cell>
          <cell r="I178">
            <v>0</v>
          </cell>
        </row>
        <row r="179">
          <cell r="D179">
            <v>2752077</v>
          </cell>
          <cell r="E179" t="str">
            <v>HOSP DO SERV PUB MUNICIPAL HSPM</v>
          </cell>
          <cell r="F179" t="str">
            <v>M</v>
          </cell>
          <cell r="G179" t="str">
            <v>Direta/OSS</v>
          </cell>
          <cell r="H179">
            <v>0</v>
          </cell>
          <cell r="I179">
            <v>35</v>
          </cell>
        </row>
        <row r="180">
          <cell r="D180">
            <v>2077469</v>
          </cell>
          <cell r="E180" t="str">
            <v>HOSP DOM ANTONIO DE ALVARENGA</v>
          </cell>
          <cell r="F180" t="str">
            <v>M</v>
          </cell>
          <cell r="G180" t="str">
            <v>Priv.s. fins lucrativos</v>
          </cell>
          <cell r="H180">
            <v>0</v>
          </cell>
          <cell r="I180">
            <v>0</v>
          </cell>
        </row>
        <row r="181">
          <cell r="D181">
            <v>2077752</v>
          </cell>
          <cell r="E181" t="str">
            <v>HOSP MONUMENTO CEHM</v>
          </cell>
          <cell r="F181" t="str">
            <v>M</v>
          </cell>
          <cell r="G181" t="str">
            <v>Priv.s. fins lucrativos</v>
          </cell>
          <cell r="H181">
            <v>0</v>
          </cell>
          <cell r="I181">
            <v>0</v>
          </cell>
        </row>
        <row r="182">
          <cell r="D182">
            <v>5420938</v>
          </cell>
          <cell r="E182" t="str">
            <v>HOSP MUN CARMEN PRUDENTE</v>
          </cell>
          <cell r="F182" t="str">
            <v>M</v>
          </cell>
          <cell r="G182" t="str">
            <v>Direta/OSS</v>
          </cell>
          <cell r="H182">
            <v>35</v>
          </cell>
          <cell r="I182">
            <v>58</v>
          </cell>
        </row>
        <row r="183">
          <cell r="D183">
            <v>5420938</v>
          </cell>
          <cell r="E183" t="str">
            <v>HOSP MUN CARMEN PRUDENTE</v>
          </cell>
          <cell r="F183" t="str">
            <v>M</v>
          </cell>
          <cell r="G183" t="str">
            <v>Direta/OSS</v>
          </cell>
          <cell r="H183">
            <v>0</v>
          </cell>
          <cell r="I183">
            <v>0</v>
          </cell>
        </row>
        <row r="184">
          <cell r="D184">
            <v>2084139</v>
          </cell>
          <cell r="E184" t="str">
            <v>HOSP MUN DR BENEDICTO MONTENEGRO</v>
          </cell>
          <cell r="F184" t="str">
            <v>M</v>
          </cell>
          <cell r="G184" t="str">
            <v>Direta/OSS</v>
          </cell>
          <cell r="H184">
            <v>6</v>
          </cell>
          <cell r="I184">
            <v>0</v>
          </cell>
        </row>
        <row r="185">
          <cell r="D185">
            <v>2080346</v>
          </cell>
          <cell r="E185" t="str">
            <v>HOSP MUN DR CARMINO CARICCHIO</v>
          </cell>
          <cell r="F185" t="str">
            <v>M</v>
          </cell>
          <cell r="G185" t="str">
            <v>Direta/OSS</v>
          </cell>
          <cell r="H185">
            <v>0</v>
          </cell>
          <cell r="I185">
            <v>29</v>
          </cell>
        </row>
        <row r="186">
          <cell r="D186">
            <v>2080346</v>
          </cell>
          <cell r="E186" t="str">
            <v>HOSP MUN DR CARMINO CARICCHIO</v>
          </cell>
          <cell r="F186" t="str">
            <v>M</v>
          </cell>
          <cell r="G186" t="str">
            <v>Direta/OSS</v>
          </cell>
          <cell r="H186">
            <v>0</v>
          </cell>
          <cell r="I186">
            <v>0</v>
          </cell>
        </row>
        <row r="187">
          <cell r="D187">
            <v>2084473</v>
          </cell>
          <cell r="E187" t="str">
            <v>HOSP MUN DR IGNACIO PROENCA DE GOUVEA</v>
          </cell>
          <cell r="F187" t="str">
            <v>M</v>
          </cell>
          <cell r="G187" t="str">
            <v>Direta/OSS</v>
          </cell>
          <cell r="H187">
            <v>52</v>
          </cell>
          <cell r="I187">
            <v>42</v>
          </cell>
        </row>
        <row r="188">
          <cell r="D188">
            <v>2084473</v>
          </cell>
          <cell r="E188" t="str">
            <v>HOSP MUN DR IGNACIO PROENCA DE GOUVEA</v>
          </cell>
          <cell r="F188" t="str">
            <v>M</v>
          </cell>
          <cell r="G188" t="str">
            <v>Direta/OSS</v>
          </cell>
          <cell r="H188">
            <v>0</v>
          </cell>
          <cell r="I188">
            <v>0</v>
          </cell>
        </row>
        <row r="189">
          <cell r="D189">
            <v>2077450</v>
          </cell>
          <cell r="E189" t="str">
            <v>HOSP MUN DR JOSE SOARES HUNGRIA</v>
          </cell>
          <cell r="F189" t="str">
            <v>M</v>
          </cell>
          <cell r="G189" t="str">
            <v>Direta/OSS</v>
          </cell>
          <cell r="H189">
            <v>9</v>
          </cell>
          <cell r="I189">
            <v>79</v>
          </cell>
        </row>
        <row r="190">
          <cell r="D190">
            <v>2077450</v>
          </cell>
          <cell r="E190" t="str">
            <v>HOSP MUN DR JOSE SOARES HUNGRIA</v>
          </cell>
          <cell r="F190" t="str">
            <v>M</v>
          </cell>
          <cell r="G190" t="str">
            <v>Direta/OSS</v>
          </cell>
          <cell r="H190">
            <v>0</v>
          </cell>
          <cell r="I190">
            <v>0</v>
          </cell>
        </row>
        <row r="191">
          <cell r="D191">
            <v>2786680</v>
          </cell>
          <cell r="E191" t="str">
            <v>HOSP MUN FERNANDO MAURO PIRES DA ROCHA</v>
          </cell>
          <cell r="F191" t="str">
            <v>M</v>
          </cell>
          <cell r="G191" t="str">
            <v>Direta/OSS</v>
          </cell>
          <cell r="H191">
            <v>0</v>
          </cell>
          <cell r="I191">
            <v>30</v>
          </cell>
        </row>
        <row r="192">
          <cell r="D192">
            <v>7711980</v>
          </cell>
          <cell r="E192" t="str">
            <v>HOSP MUN GILSON DE CASSIA MARQUES DE CARVALHO</v>
          </cell>
          <cell r="F192" t="str">
            <v>M</v>
          </cell>
          <cell r="G192" t="str">
            <v>Direta/OSS</v>
          </cell>
          <cell r="H192">
            <v>41</v>
          </cell>
          <cell r="I192">
            <v>63</v>
          </cell>
        </row>
        <row r="193">
          <cell r="D193">
            <v>7711980</v>
          </cell>
          <cell r="E193" t="str">
            <v>HOSP MUN GILSON DE CASSIA MARQUES DE CARVALHO</v>
          </cell>
          <cell r="F193" t="str">
            <v>M</v>
          </cell>
          <cell r="G193" t="str">
            <v>Direta/OSS</v>
          </cell>
          <cell r="H193">
            <v>0</v>
          </cell>
          <cell r="I193">
            <v>0</v>
          </cell>
        </row>
        <row r="194">
          <cell r="D194">
            <v>2078325</v>
          </cell>
          <cell r="E194" t="str">
            <v>HOSP MUN INFANTIL MENINO JESUS</v>
          </cell>
          <cell r="F194" t="str">
            <v>M</v>
          </cell>
          <cell r="G194" t="str">
            <v>Direta/OSS</v>
          </cell>
          <cell r="H194">
            <v>10</v>
          </cell>
          <cell r="I194">
            <v>10</v>
          </cell>
        </row>
        <row r="195">
          <cell r="D195">
            <v>2081970</v>
          </cell>
          <cell r="E195" t="str">
            <v>HOSP MUN JABAQUARA ARTUR RIBEIRO DE SABOYA</v>
          </cell>
          <cell r="F195" t="str">
            <v>M</v>
          </cell>
          <cell r="G195" t="str">
            <v>Direta/OSS</v>
          </cell>
          <cell r="H195">
            <v>25</v>
          </cell>
          <cell r="I195">
            <v>71</v>
          </cell>
        </row>
        <row r="196">
          <cell r="D196">
            <v>2081970</v>
          </cell>
          <cell r="E196" t="str">
            <v>HOSP MUN JABAQUARA ARTUR RIBEIRO DE SABOYA</v>
          </cell>
          <cell r="F196" t="str">
            <v>M</v>
          </cell>
          <cell r="G196" t="str">
            <v>Direta/OSS</v>
          </cell>
          <cell r="H196">
            <v>0</v>
          </cell>
          <cell r="I196">
            <v>0</v>
          </cell>
        </row>
        <row r="197">
          <cell r="D197">
            <v>9465464</v>
          </cell>
          <cell r="E197" t="str">
            <v>HOSP MUN JOSANIAS CASTANHA BRAGA</v>
          </cell>
          <cell r="F197" t="str">
            <v>M</v>
          </cell>
          <cell r="G197" t="str">
            <v>Direta/OSS</v>
          </cell>
          <cell r="H197">
            <v>79</v>
          </cell>
          <cell r="I197">
            <v>169</v>
          </cell>
        </row>
        <row r="198">
          <cell r="D198">
            <v>9465464</v>
          </cell>
          <cell r="E198" t="str">
            <v>HOSP MUN JOSANIAS CASTANHA BRAGA</v>
          </cell>
          <cell r="F198" t="str">
            <v>M</v>
          </cell>
          <cell r="G198" t="str">
            <v>Direta/OSS</v>
          </cell>
          <cell r="H198">
            <v>0</v>
          </cell>
          <cell r="I198">
            <v>0</v>
          </cell>
        </row>
        <row r="199">
          <cell r="D199">
            <v>5718368</v>
          </cell>
          <cell r="E199" t="str">
            <v>HOSP MUN M BOI MIRIM</v>
          </cell>
          <cell r="F199" t="str">
            <v>M</v>
          </cell>
          <cell r="G199" t="str">
            <v>Direta/OSS</v>
          </cell>
          <cell r="H199">
            <v>0</v>
          </cell>
          <cell r="I199">
            <v>0</v>
          </cell>
        </row>
        <row r="200">
          <cell r="D200">
            <v>5718368</v>
          </cell>
          <cell r="E200" t="str">
            <v>HOSP MUN M BOI MIRIM</v>
          </cell>
          <cell r="F200" t="str">
            <v>M</v>
          </cell>
          <cell r="G200" t="str">
            <v>Direta/OSS</v>
          </cell>
          <cell r="H200">
            <v>100</v>
          </cell>
          <cell r="I200">
            <v>185</v>
          </cell>
        </row>
        <row r="201">
          <cell r="D201">
            <v>2079186</v>
          </cell>
          <cell r="E201" t="str">
            <v>HOSP MUN MAT ESC DR MARIO DE MORAES A SILVA</v>
          </cell>
          <cell r="F201" t="str">
            <v>M</v>
          </cell>
          <cell r="G201" t="str">
            <v>Direta/OSS</v>
          </cell>
          <cell r="H201">
            <v>6</v>
          </cell>
          <cell r="I201">
            <v>14</v>
          </cell>
        </row>
        <row r="202">
          <cell r="D202">
            <v>2075717</v>
          </cell>
          <cell r="E202" t="str">
            <v>HOSP MUN MATERNIDADE PROFESSOR MARIO DEGNI</v>
          </cell>
          <cell r="F202" t="str">
            <v>M</v>
          </cell>
          <cell r="G202" t="str">
            <v>Direta/OSS</v>
          </cell>
          <cell r="H202">
            <v>3</v>
          </cell>
          <cell r="I202">
            <v>14</v>
          </cell>
        </row>
        <row r="203">
          <cell r="D203">
            <v>2077639</v>
          </cell>
          <cell r="E203" t="str">
            <v>HOSP MUN PROF DR WALDOMIRO DE PAULA</v>
          </cell>
          <cell r="F203" t="str">
            <v>M</v>
          </cell>
          <cell r="G203" t="str">
            <v>Direta/OSS</v>
          </cell>
          <cell r="H203">
            <v>108</v>
          </cell>
          <cell r="I203">
            <v>66</v>
          </cell>
        </row>
        <row r="204">
          <cell r="D204">
            <v>2077639</v>
          </cell>
          <cell r="E204" t="str">
            <v>HOSP MUN PROF DR WALDOMIRO DE PAULA</v>
          </cell>
          <cell r="F204" t="str">
            <v>M</v>
          </cell>
          <cell r="G204" t="str">
            <v>Direta/OSS</v>
          </cell>
          <cell r="H204">
            <v>0</v>
          </cell>
          <cell r="I204">
            <v>0</v>
          </cell>
        </row>
        <row r="205">
          <cell r="D205">
            <v>2082829</v>
          </cell>
          <cell r="E205" t="str">
            <v>HOSP MUN PROFESSOR DOUTOR ALIPIO CORREA NETTO</v>
          </cell>
          <cell r="F205" t="str">
            <v>M</v>
          </cell>
          <cell r="G205" t="str">
            <v>Direta/OSS</v>
          </cell>
          <cell r="H205">
            <v>0</v>
          </cell>
          <cell r="I205">
            <v>20</v>
          </cell>
        </row>
        <row r="206">
          <cell r="D206">
            <v>2080583</v>
          </cell>
          <cell r="E206" t="str">
            <v>HOSP MUN TIDE SETUBAL</v>
          </cell>
          <cell r="F206" t="str">
            <v>M</v>
          </cell>
          <cell r="G206" t="str">
            <v>Direta/OSS</v>
          </cell>
          <cell r="H206">
            <v>0</v>
          </cell>
          <cell r="I206">
            <v>0</v>
          </cell>
        </row>
        <row r="207">
          <cell r="D207">
            <v>2080583</v>
          </cell>
          <cell r="E207" t="str">
            <v>HOSP MUN TIDE SETUBAL</v>
          </cell>
          <cell r="F207" t="str">
            <v>M</v>
          </cell>
          <cell r="G207" t="str">
            <v>Direta/OSS</v>
          </cell>
          <cell r="H207">
            <v>75</v>
          </cell>
          <cell r="I207">
            <v>103</v>
          </cell>
        </row>
        <row r="208">
          <cell r="D208">
            <v>2080583</v>
          </cell>
          <cell r="E208" t="str">
            <v>HOSP MUN TIDE SETUBAL</v>
          </cell>
          <cell r="F208" t="str">
            <v>M</v>
          </cell>
          <cell r="G208" t="str">
            <v>Direta/OSS</v>
          </cell>
          <cell r="H208">
            <v>0</v>
          </cell>
          <cell r="I208">
            <v>0</v>
          </cell>
        </row>
        <row r="209">
          <cell r="D209">
            <v>2080788</v>
          </cell>
          <cell r="E209" t="str">
            <v>HOSP MUN V NHOCUNE ALEXANDRE ZAIO</v>
          </cell>
          <cell r="F209" t="str">
            <v>M</v>
          </cell>
          <cell r="G209" t="str">
            <v>Direta/OSS</v>
          </cell>
          <cell r="H209">
            <v>8</v>
          </cell>
          <cell r="I209">
            <v>0</v>
          </cell>
        </row>
        <row r="210">
          <cell r="D210">
            <v>3212130</v>
          </cell>
          <cell r="E210" t="str">
            <v>HOSP MUN VER JOSE STOROPOLLI</v>
          </cell>
          <cell r="F210" t="str">
            <v>M</v>
          </cell>
          <cell r="G210" t="str">
            <v>Direta/OSS</v>
          </cell>
          <cell r="H210">
            <v>48</v>
          </cell>
          <cell r="I210">
            <v>40</v>
          </cell>
        </row>
        <row r="211">
          <cell r="D211">
            <v>3212130</v>
          </cell>
          <cell r="E211" t="str">
            <v>HOSP MUN VER JOSE STOROPOLLI</v>
          </cell>
          <cell r="F211" t="str">
            <v>M</v>
          </cell>
          <cell r="G211" t="str">
            <v>Direta/OSS</v>
          </cell>
          <cell r="H211">
            <v>0</v>
          </cell>
          <cell r="I211">
            <v>0</v>
          </cell>
        </row>
        <row r="212">
          <cell r="D212">
            <v>2089084</v>
          </cell>
          <cell r="E212" t="str">
            <v>HOSP RUBEM BERTA</v>
          </cell>
          <cell r="F212" t="str">
            <v>M</v>
          </cell>
          <cell r="G212" t="str">
            <v>Privado</v>
          </cell>
          <cell r="H212">
            <v>0</v>
          </cell>
          <cell r="I212">
            <v>0</v>
          </cell>
        </row>
        <row r="213">
          <cell r="D213">
            <v>2082624</v>
          </cell>
          <cell r="E213" t="str">
            <v>HOSP STA CRUZ</v>
          </cell>
          <cell r="F213" t="str">
            <v>M</v>
          </cell>
          <cell r="G213" t="str">
            <v>Priv.s. fins lucrativos</v>
          </cell>
          <cell r="H213">
            <v>0</v>
          </cell>
          <cell r="I213">
            <v>12</v>
          </cell>
        </row>
        <row r="214">
          <cell r="D214">
            <v>2077477</v>
          </cell>
          <cell r="E214" t="str">
            <v>HOSP STA MARCELINA SAO PAULO</v>
          </cell>
          <cell r="F214" t="str">
            <v>E</v>
          </cell>
          <cell r="G214" t="str">
            <v>Priv.s. fins lucrativos</v>
          </cell>
          <cell r="H214">
            <v>0</v>
          </cell>
          <cell r="I214">
            <v>0</v>
          </cell>
        </row>
        <row r="215">
          <cell r="D215">
            <v>2077477</v>
          </cell>
          <cell r="E215" t="str">
            <v>HOSP STA MARCELINA SAO PAULO</v>
          </cell>
          <cell r="F215" t="str">
            <v>E</v>
          </cell>
          <cell r="G215" t="str">
            <v>Priv.s. fins lucrativos</v>
          </cell>
          <cell r="H215">
            <v>110</v>
          </cell>
          <cell r="I215">
            <v>137</v>
          </cell>
        </row>
        <row r="216">
          <cell r="D216">
            <v>2077388</v>
          </cell>
          <cell r="E216" t="str">
            <v>HOSPITAL AMPARO MATERNAL</v>
          </cell>
          <cell r="F216" t="str">
            <v>M</v>
          </cell>
          <cell r="G216" t="str">
            <v>Priv.s. fins lucrativos</v>
          </cell>
          <cell r="H216">
            <v>0</v>
          </cell>
          <cell r="I216">
            <v>0</v>
          </cell>
        </row>
        <row r="217">
          <cell r="D217">
            <v>2080575</v>
          </cell>
          <cell r="E217" t="str">
            <v>HOSPITAL BP</v>
          </cell>
          <cell r="F217" t="str">
            <v>M</v>
          </cell>
          <cell r="G217" t="str">
            <v>Priv.s. fins lucrativos</v>
          </cell>
          <cell r="H217">
            <v>0</v>
          </cell>
          <cell r="I217">
            <v>70</v>
          </cell>
        </row>
        <row r="218">
          <cell r="D218">
            <v>2089785</v>
          </cell>
          <cell r="E218" t="str">
            <v>HOSPITAL DO RIM E HIPERTENSAO</v>
          </cell>
          <cell r="F218" t="str">
            <v>M</v>
          </cell>
          <cell r="G218" t="str">
            <v>Priv.s. fins lucrativos</v>
          </cell>
          <cell r="H218">
            <v>0</v>
          </cell>
          <cell r="I218">
            <v>27</v>
          </cell>
        </row>
        <row r="219">
          <cell r="D219">
            <v>2077701</v>
          </cell>
          <cell r="E219" t="str">
            <v>HOSPITAL E MATERNIDADE LEONOR MENDES DE BARROS SAO PAULO</v>
          </cell>
          <cell r="F219" t="str">
            <v>E</v>
          </cell>
          <cell r="G219" t="str">
            <v>Direta</v>
          </cell>
          <cell r="H219">
            <v>0</v>
          </cell>
          <cell r="I219">
            <v>6</v>
          </cell>
        </row>
        <row r="220">
          <cell r="D220">
            <v>2078589</v>
          </cell>
          <cell r="E220" t="str">
            <v>HOSPITAL E MATERNIDADE SANTA MARIA CRUZ AZUL</v>
          </cell>
          <cell r="F220" t="str">
            <v>M</v>
          </cell>
          <cell r="G220" t="str">
            <v>Priv.s. fins lucrativos</v>
          </cell>
          <cell r="H220">
            <v>0</v>
          </cell>
          <cell r="I220">
            <v>0</v>
          </cell>
        </row>
        <row r="221">
          <cell r="D221">
            <v>2091585</v>
          </cell>
          <cell r="E221" t="str">
            <v>HOSPITAL ESTADUAL DE SAPOPEMBA SAO PAULO</v>
          </cell>
          <cell r="F221" t="str">
            <v>E</v>
          </cell>
          <cell r="G221" t="str">
            <v>OSS</v>
          </cell>
          <cell r="H221">
            <v>20</v>
          </cell>
          <cell r="I221">
            <v>40</v>
          </cell>
        </row>
        <row r="222">
          <cell r="D222">
            <v>2077426</v>
          </cell>
          <cell r="E222" t="str">
            <v>HOSPITAL ESTADUAL DE VILA ALPINA ORG SOCIAL SECONCI SAO PAUL</v>
          </cell>
          <cell r="F222" t="str">
            <v>E</v>
          </cell>
          <cell r="G222" t="str">
            <v>OSS</v>
          </cell>
          <cell r="H222">
            <v>11</v>
          </cell>
          <cell r="I222">
            <v>50</v>
          </cell>
        </row>
        <row r="223">
          <cell r="D223">
            <v>2066092</v>
          </cell>
          <cell r="E223" t="str">
            <v>HOSPITAL GERAL DE PEDREIRA</v>
          </cell>
          <cell r="F223" t="str">
            <v>E</v>
          </cell>
          <cell r="G223" t="str">
            <v>OSS</v>
          </cell>
          <cell r="H223">
            <v>68</v>
          </cell>
          <cell r="I223">
            <v>33</v>
          </cell>
        </row>
        <row r="224">
          <cell r="D224">
            <v>2077493</v>
          </cell>
          <cell r="E224" t="str">
            <v>HOSPITAL GERAL DE SAO MATEUS SAO PAULO</v>
          </cell>
          <cell r="F224" t="str">
            <v>E</v>
          </cell>
          <cell r="G224" t="str">
            <v>Direta</v>
          </cell>
          <cell r="H224">
            <v>0</v>
          </cell>
          <cell r="I224">
            <v>0</v>
          </cell>
        </row>
        <row r="225">
          <cell r="D225">
            <v>2077493</v>
          </cell>
          <cell r="E225" t="str">
            <v>HOSPITAL GERAL DE SAO MATEUS SAO PAULO</v>
          </cell>
          <cell r="F225" t="str">
            <v>E</v>
          </cell>
          <cell r="G225" t="str">
            <v>Direta</v>
          </cell>
          <cell r="H225">
            <v>40</v>
          </cell>
          <cell r="I225">
            <v>40</v>
          </cell>
        </row>
        <row r="226">
          <cell r="D226">
            <v>2688573</v>
          </cell>
          <cell r="E226" t="str">
            <v xml:space="preserve">HOSPITAL GERAL DE VILA NOVA CACHOEIRINHA SAO PAULO/ HOSPITAL SÃO JOSÉ </v>
          </cell>
          <cell r="F226" t="str">
            <v>E</v>
          </cell>
          <cell r="G226" t="str">
            <v>Direta</v>
          </cell>
          <cell r="H226">
            <v>0</v>
          </cell>
          <cell r="I226">
            <v>0</v>
          </cell>
        </row>
        <row r="227">
          <cell r="D227">
            <v>2688573</v>
          </cell>
          <cell r="E227" t="str">
            <v xml:space="preserve">HOSPITAL GERAL DE VILA NOVA CACHOEIRINHA SAO PAULO/ HOSPITAL SÃO JOSÉ </v>
          </cell>
          <cell r="F227" t="str">
            <v>E</v>
          </cell>
          <cell r="G227" t="str">
            <v>Direta</v>
          </cell>
          <cell r="H227">
            <v>48</v>
          </cell>
          <cell r="I227">
            <v>44</v>
          </cell>
        </row>
        <row r="228">
          <cell r="D228">
            <v>2091755</v>
          </cell>
          <cell r="E228" t="str">
            <v>HOSPITAL GERAL DE VILA PENTEADO DR JOSE PANGELLA SAO PAULO</v>
          </cell>
          <cell r="F228" t="str">
            <v>E</v>
          </cell>
          <cell r="G228" t="str">
            <v>Direta</v>
          </cell>
          <cell r="H228">
            <v>50</v>
          </cell>
          <cell r="I228">
            <v>66</v>
          </cell>
        </row>
        <row r="229">
          <cell r="D229">
            <v>2091755</v>
          </cell>
          <cell r="E229" t="str">
            <v>HOSPITAL GERAL DE VILA PENTEADO DR JOSE PANGELLA SAO PAULO</v>
          </cell>
          <cell r="F229" t="str">
            <v>E</v>
          </cell>
          <cell r="G229" t="str">
            <v>Direta</v>
          </cell>
          <cell r="H229">
            <v>0</v>
          </cell>
          <cell r="I229">
            <v>0</v>
          </cell>
        </row>
        <row r="230">
          <cell r="D230">
            <v>2091755</v>
          </cell>
          <cell r="E230" t="str">
            <v>HOSPITAL GERAL DE VILA PENTEADO DR JOSE PANGELLA SAO PAULO</v>
          </cell>
          <cell r="F230" t="str">
            <v>E</v>
          </cell>
          <cell r="G230" t="str">
            <v>Direta</v>
          </cell>
          <cell r="H230">
            <v>0</v>
          </cell>
          <cell r="I230">
            <v>0</v>
          </cell>
        </row>
        <row r="231">
          <cell r="D231">
            <v>2077671</v>
          </cell>
          <cell r="E231" t="str">
            <v>HOSPITAL GERAL DO GRAJAU PROF LIBER JOHN ALPHONSE DI DIO SP</v>
          </cell>
          <cell r="F231" t="str">
            <v>E</v>
          </cell>
          <cell r="G231" t="str">
            <v>OSS</v>
          </cell>
          <cell r="H231">
            <v>12</v>
          </cell>
          <cell r="I231">
            <v>44</v>
          </cell>
        </row>
        <row r="232">
          <cell r="D232">
            <v>2079240</v>
          </cell>
          <cell r="E232" t="str">
            <v>HOSPITAL GERAL JESUS TEIXEIRA DA COSTA GUAIANASES SAO PAULO</v>
          </cell>
          <cell r="F232" t="str">
            <v>E</v>
          </cell>
          <cell r="G232" t="str">
            <v>Direta</v>
          </cell>
          <cell r="H232">
            <v>0</v>
          </cell>
          <cell r="I232">
            <v>0</v>
          </cell>
        </row>
        <row r="233">
          <cell r="D233">
            <v>2079240</v>
          </cell>
          <cell r="E233" t="str">
            <v>HOSPITAL GERAL JESUS TEIXEIRA DA COSTA GUAIANASES SAO PAULO</v>
          </cell>
          <cell r="F233" t="str">
            <v>E</v>
          </cell>
          <cell r="G233" t="str">
            <v>Direta</v>
          </cell>
          <cell r="H233">
            <v>160</v>
          </cell>
          <cell r="I233">
            <v>40</v>
          </cell>
        </row>
        <row r="234">
          <cell r="D234">
            <v>2077620</v>
          </cell>
          <cell r="E234" t="str">
            <v>HOSPITAL GERAL SANTA MARCELINA DE ITAIM PAULISTA SAO PAULO</v>
          </cell>
          <cell r="F234" t="str">
            <v>E</v>
          </cell>
          <cell r="G234" t="str">
            <v>OSS</v>
          </cell>
          <cell r="H234">
            <v>32</v>
          </cell>
          <cell r="I234">
            <v>30</v>
          </cell>
        </row>
        <row r="235">
          <cell r="D235">
            <v>2688581</v>
          </cell>
          <cell r="E235" t="str">
            <v>HOSPITAL GERIATRICO E DE CONVALESCENTES D PEDRO II</v>
          </cell>
          <cell r="F235" t="str">
            <v>M</v>
          </cell>
          <cell r="G235" t="str">
            <v>Priv.s. fins lucrativos</v>
          </cell>
          <cell r="H235">
            <v>0</v>
          </cell>
          <cell r="I235">
            <v>40</v>
          </cell>
        </row>
        <row r="236">
          <cell r="D236">
            <v>2089696</v>
          </cell>
          <cell r="E236" t="str">
            <v>HOSPITAL GRAACC INSTITUTO DE ONCOLOGIA PEDIATRICA IOP</v>
          </cell>
          <cell r="F236" t="str">
            <v>M</v>
          </cell>
          <cell r="G236" t="str">
            <v>Priv.s. fins lucrativos</v>
          </cell>
          <cell r="H236">
            <v>0</v>
          </cell>
          <cell r="I236">
            <v>0</v>
          </cell>
        </row>
        <row r="237">
          <cell r="D237">
            <v>2066572</v>
          </cell>
          <cell r="E237" t="str">
            <v>HOSPITAL HELIOPOLIS UNIDADE DE GESTAO ASSISTENCIAL I SP</v>
          </cell>
          <cell r="F237" t="str">
            <v>E</v>
          </cell>
          <cell r="G237" t="str">
            <v>Direta</v>
          </cell>
          <cell r="H237">
            <v>47</v>
          </cell>
          <cell r="I237">
            <v>32</v>
          </cell>
        </row>
        <row r="238">
          <cell r="D238">
            <v>2088517</v>
          </cell>
          <cell r="E238" t="str">
            <v>HOSPITAL INFANTIL CANDIDO FONTOURA SAO PAULO</v>
          </cell>
          <cell r="F238" t="str">
            <v>E</v>
          </cell>
          <cell r="G238" t="str">
            <v>Direta</v>
          </cell>
          <cell r="H238">
            <v>37</v>
          </cell>
          <cell r="I238">
            <v>26</v>
          </cell>
        </row>
        <row r="239">
          <cell r="D239">
            <v>2071371</v>
          </cell>
          <cell r="E239" t="str">
            <v>HOSPITAL INFANTIL DARCY VARGAS UGA III SAO PAULO</v>
          </cell>
          <cell r="F239" t="str">
            <v>E</v>
          </cell>
          <cell r="G239" t="str">
            <v>Direta</v>
          </cell>
          <cell r="H239">
            <v>19</v>
          </cell>
          <cell r="I239">
            <v>5</v>
          </cell>
        </row>
        <row r="240">
          <cell r="D240">
            <v>2058391</v>
          </cell>
          <cell r="E240" t="str">
            <v>HOSPITAL ISRAELITA ALBERT EINSTEIN</v>
          </cell>
          <cell r="F240" t="str">
            <v>M</v>
          </cell>
          <cell r="G240" t="str">
            <v>Priv.s. fins lucrativos</v>
          </cell>
          <cell r="H240">
            <v>0</v>
          </cell>
          <cell r="I240">
            <v>30</v>
          </cell>
        </row>
        <row r="241">
          <cell r="D241">
            <v>2082225</v>
          </cell>
          <cell r="E241" t="str">
            <v>HOSPITAL KATIA DE SOUZA RODRIGUES TAIPASSP SAO PAULO</v>
          </cell>
          <cell r="F241" t="str">
            <v>E</v>
          </cell>
          <cell r="G241" t="str">
            <v>Direta</v>
          </cell>
          <cell r="H241">
            <v>0</v>
          </cell>
          <cell r="I241">
            <v>0</v>
          </cell>
        </row>
        <row r="242">
          <cell r="D242">
            <v>2082225</v>
          </cell>
          <cell r="E242" t="str">
            <v>HOSPITAL KATIA DE SOUZA RODRIGUES TAIPASSP SAO PAULO</v>
          </cell>
          <cell r="F242" t="str">
            <v>E</v>
          </cell>
          <cell r="G242" t="str">
            <v>Direta</v>
          </cell>
          <cell r="H242">
            <v>51</v>
          </cell>
          <cell r="I242">
            <v>26</v>
          </cell>
        </row>
        <row r="243">
          <cell r="D243">
            <v>5437156</v>
          </cell>
          <cell r="E243" t="str">
            <v>HOSPITAL LOCAL DE SAPOPEMBA</v>
          </cell>
          <cell r="F243" t="str">
            <v>E</v>
          </cell>
          <cell r="G243" t="str">
            <v>OSS</v>
          </cell>
          <cell r="H243">
            <v>24</v>
          </cell>
          <cell r="I243">
            <v>0</v>
          </cell>
        </row>
        <row r="244">
          <cell r="D244">
            <v>2065665</v>
          </cell>
          <cell r="E244" t="str">
            <v>HOSPITAL MATERNIDADE INTERLAGOS</v>
          </cell>
          <cell r="F244" t="str">
            <v>E</v>
          </cell>
          <cell r="G244" t="str">
            <v>Direta</v>
          </cell>
          <cell r="H244">
            <v>0</v>
          </cell>
          <cell r="I244">
            <v>4</v>
          </cell>
        </row>
        <row r="245">
          <cell r="D245">
            <v>2089777</v>
          </cell>
          <cell r="E245" t="str">
            <v>HOSPITAL NIPO BRASILEIRO</v>
          </cell>
          <cell r="F245" t="str">
            <v>M</v>
          </cell>
          <cell r="G245" t="str">
            <v>Priv.s. fins lucrativos</v>
          </cell>
          <cell r="H245">
            <v>0</v>
          </cell>
          <cell r="I245">
            <v>0</v>
          </cell>
        </row>
        <row r="246">
          <cell r="D246">
            <v>2688514</v>
          </cell>
          <cell r="E246" t="str">
            <v>HOSPITAL PSIQUIATRICO DE VILA MARIANA</v>
          </cell>
          <cell r="F246" t="str">
            <v>E</v>
          </cell>
          <cell r="G246" t="str">
            <v>Priv.s. fins lucrativos</v>
          </cell>
          <cell r="H246">
            <v>0</v>
          </cell>
          <cell r="I246">
            <v>0</v>
          </cell>
        </row>
        <row r="247">
          <cell r="D247">
            <v>2091313</v>
          </cell>
          <cell r="E247" t="str">
            <v>HOSPITAL REGIONAL SUL SAO PAULO</v>
          </cell>
          <cell r="F247" t="str">
            <v>E</v>
          </cell>
          <cell r="G247" t="str">
            <v>Direta</v>
          </cell>
          <cell r="H247">
            <v>0</v>
          </cell>
          <cell r="I247">
            <v>0</v>
          </cell>
        </row>
        <row r="248">
          <cell r="D248">
            <v>2091313</v>
          </cell>
          <cell r="E248" t="str">
            <v>HOSPITAL REGIONAL SUL SAO PAULO</v>
          </cell>
          <cell r="F248" t="str">
            <v>E</v>
          </cell>
          <cell r="G248" t="str">
            <v>Direta</v>
          </cell>
          <cell r="H248">
            <v>40</v>
          </cell>
          <cell r="I248">
            <v>41</v>
          </cell>
        </row>
        <row r="249">
          <cell r="D249">
            <v>2688565</v>
          </cell>
          <cell r="E249" t="str">
            <v>HOSPITAL SÃO CAMILO /POMPEIA</v>
          </cell>
          <cell r="F249" t="str">
            <v>M</v>
          </cell>
          <cell r="G249" t="str">
            <v>Priv.s. fins lucrativos</v>
          </cell>
          <cell r="H249">
            <v>6</v>
          </cell>
          <cell r="I249">
            <v>9</v>
          </cell>
        </row>
        <row r="250">
          <cell r="D250">
            <v>2076896</v>
          </cell>
          <cell r="E250" t="str">
            <v>HOSPITAL SAO LUIZ GONZAGA</v>
          </cell>
          <cell r="F250" t="str">
            <v>M</v>
          </cell>
          <cell r="G250" t="str">
            <v>Direta/OSS</v>
          </cell>
          <cell r="H250">
            <v>6</v>
          </cell>
          <cell r="I250">
            <v>20</v>
          </cell>
        </row>
        <row r="251">
          <cell r="D251">
            <v>2077485</v>
          </cell>
          <cell r="E251" t="str">
            <v>HOSPITAL SAO PAULO HOSPITAL DE ENSINO DA UNIFESP SAO PAULO</v>
          </cell>
          <cell r="F251" t="str">
            <v>E</v>
          </cell>
          <cell r="G251" t="str">
            <v>Priv.s. fins lucrativos</v>
          </cell>
          <cell r="H251">
            <v>0</v>
          </cell>
          <cell r="I251">
            <v>0</v>
          </cell>
        </row>
        <row r="252">
          <cell r="D252">
            <v>2077485</v>
          </cell>
          <cell r="E252" t="str">
            <v>HOSPITAL SAO PAULO HOSPITAL DE ENSINO DA UNIFESP SAO PAULO</v>
          </cell>
          <cell r="F252" t="str">
            <v>E</v>
          </cell>
          <cell r="G252" t="str">
            <v>Priv.s. fins lucrativos</v>
          </cell>
          <cell r="H252">
            <v>60</v>
          </cell>
          <cell r="I252">
            <v>148</v>
          </cell>
        </row>
        <row r="253">
          <cell r="D253">
            <v>2089602</v>
          </cell>
          <cell r="E253" t="str">
            <v>HOSPITAL SEPACO</v>
          </cell>
          <cell r="F253" t="str">
            <v>M</v>
          </cell>
          <cell r="G253" t="str">
            <v>Priv.s. fins lucrativos</v>
          </cell>
          <cell r="H253">
            <v>0</v>
          </cell>
          <cell r="I253">
            <v>0</v>
          </cell>
        </row>
        <row r="254">
          <cell r="D254">
            <v>2076926</v>
          </cell>
          <cell r="E254" t="str">
            <v>HOSPITAL UNIVERSITARIO DA USP SAO PAULO</v>
          </cell>
          <cell r="F254" t="str">
            <v>E</v>
          </cell>
          <cell r="G254" t="str">
            <v>Universitário</v>
          </cell>
          <cell r="H254">
            <v>0</v>
          </cell>
          <cell r="I254">
            <v>12</v>
          </cell>
        </row>
        <row r="255">
          <cell r="D255">
            <v>2091356</v>
          </cell>
          <cell r="E255" t="str">
            <v>HOSPITAL VITAL BRAZIL SAO PAULO</v>
          </cell>
          <cell r="F255" t="str">
            <v>E</v>
          </cell>
          <cell r="G255" t="str">
            <v>Direta</v>
          </cell>
          <cell r="H255">
            <v>0</v>
          </cell>
          <cell r="I255">
            <v>0</v>
          </cell>
        </row>
        <row r="256">
          <cell r="D256">
            <v>2077590</v>
          </cell>
          <cell r="E256" t="str">
            <v>IBCC</v>
          </cell>
          <cell r="F256" t="str">
            <v>M</v>
          </cell>
          <cell r="G256" t="str">
            <v>Priv.s. fins lucrativos</v>
          </cell>
          <cell r="H256">
            <v>0</v>
          </cell>
          <cell r="I256">
            <v>10</v>
          </cell>
        </row>
        <row r="257">
          <cell r="D257">
            <v>6891411</v>
          </cell>
          <cell r="E257" t="str">
            <v>IBCC UNIDADE JACANA</v>
          </cell>
          <cell r="F257" t="str">
            <v>M</v>
          </cell>
          <cell r="G257" t="str">
            <v>Priv.s. fins lucrativos</v>
          </cell>
          <cell r="H257">
            <v>0</v>
          </cell>
          <cell r="I257">
            <v>0</v>
          </cell>
        </row>
        <row r="258">
          <cell r="D258">
            <v>2091550</v>
          </cell>
          <cell r="E258" t="str">
            <v>INST CEMA DE OFTALMOLOGIA E OTORRINOLARINGOLOGIA</v>
          </cell>
          <cell r="F258" t="str">
            <v>M</v>
          </cell>
          <cell r="G258" t="str">
            <v>Priv.s. fins lucrativos</v>
          </cell>
          <cell r="H258">
            <v>0</v>
          </cell>
          <cell r="I258">
            <v>0</v>
          </cell>
        </row>
        <row r="259">
          <cell r="D259">
            <v>2080125</v>
          </cell>
          <cell r="E259" t="str">
            <v>INST DO CANCER ARNALDO VIEIRA DE CARVALHO</v>
          </cell>
          <cell r="F259" t="str">
            <v>M</v>
          </cell>
          <cell r="G259" t="str">
            <v>Priv.s. fins lucrativos</v>
          </cell>
          <cell r="H259">
            <v>0</v>
          </cell>
          <cell r="I259">
            <v>8</v>
          </cell>
        </row>
        <row r="260">
          <cell r="D260">
            <v>2688638</v>
          </cell>
          <cell r="E260" t="str">
            <v>INST SUEL ABUJAMRA</v>
          </cell>
          <cell r="F260" t="str">
            <v>M</v>
          </cell>
          <cell r="G260" t="str">
            <v>Priv.s. fins lucrativos</v>
          </cell>
          <cell r="H260">
            <v>0</v>
          </cell>
          <cell r="I260">
            <v>0</v>
          </cell>
        </row>
        <row r="261">
          <cell r="D261">
            <v>2088495</v>
          </cell>
          <cell r="E261" t="str">
            <v>INSTITUTO DANTE PAZZANESE DE CARDIOLOGIA IDPC SAO PAULO</v>
          </cell>
          <cell r="F261" t="str">
            <v>E</v>
          </cell>
          <cell r="G261" t="str">
            <v>Direta</v>
          </cell>
          <cell r="H261">
            <v>0</v>
          </cell>
          <cell r="I261">
            <v>0</v>
          </cell>
        </row>
        <row r="262">
          <cell r="D262">
            <v>2088495</v>
          </cell>
          <cell r="E262" t="str">
            <v>INSTITUTO DANTE PAZZANESE DE CARDIOLOGIA IDPC SAO PAULO</v>
          </cell>
          <cell r="F262" t="str">
            <v>E</v>
          </cell>
          <cell r="G262" t="str">
            <v>Direta</v>
          </cell>
          <cell r="H262">
            <v>40</v>
          </cell>
          <cell r="I262">
            <v>102</v>
          </cell>
        </row>
        <row r="263">
          <cell r="D263">
            <v>2028840</v>
          </cell>
          <cell r="E263" t="str">
            <v>INSTITUTO DE INFECTOLOGIA EMILIO RIBAS SAO PAULO</v>
          </cell>
          <cell r="F263" t="str">
            <v>E</v>
          </cell>
          <cell r="G263" t="str">
            <v>Direta</v>
          </cell>
          <cell r="H263">
            <v>56</v>
          </cell>
          <cell r="I263">
            <v>87</v>
          </cell>
        </row>
        <row r="264">
          <cell r="D264">
            <v>2028840</v>
          </cell>
          <cell r="E264" t="str">
            <v>INSTITUTO DE INFECTOLOGIA EMILIO RIBAS SAO PAULO</v>
          </cell>
          <cell r="F264" t="str">
            <v>E</v>
          </cell>
          <cell r="G264" t="str">
            <v>Direta</v>
          </cell>
          <cell r="H264">
            <v>0</v>
          </cell>
          <cell r="I264">
            <v>0</v>
          </cell>
        </row>
        <row r="265">
          <cell r="D265">
            <v>5451612</v>
          </cell>
          <cell r="E265" t="str">
            <v>INSTITUTO DE REABILITACAO LUCY MONTORO</v>
          </cell>
          <cell r="F265" t="str">
            <v>E</v>
          </cell>
          <cell r="G265" t="str">
            <v>OSS</v>
          </cell>
          <cell r="H265">
            <v>0</v>
          </cell>
          <cell r="I265">
            <v>0</v>
          </cell>
        </row>
        <row r="266">
          <cell r="D266">
            <v>6123740</v>
          </cell>
          <cell r="E266" t="str">
            <v>INSTITUTO DO CANCER DO ESTADO DE SAO PAULO</v>
          </cell>
          <cell r="F266" t="str">
            <v>E</v>
          </cell>
          <cell r="G266" t="str">
            <v>Universitário</v>
          </cell>
          <cell r="H266">
            <v>0</v>
          </cell>
          <cell r="I266">
            <v>85</v>
          </cell>
        </row>
        <row r="267">
          <cell r="D267">
            <v>3566692</v>
          </cell>
          <cell r="E267" t="str">
            <v>RESIDENCIAL ALBERT EINSTEIN</v>
          </cell>
          <cell r="F267" t="str">
            <v>M</v>
          </cell>
          <cell r="G267" t="str">
            <v>Priv.s. fins lucrativos</v>
          </cell>
          <cell r="H267">
            <v>0</v>
          </cell>
          <cell r="I267">
            <v>0</v>
          </cell>
        </row>
        <row r="268">
          <cell r="D268">
            <v>2688689</v>
          </cell>
          <cell r="E268" t="str">
            <v>SANTA CASA DE SAO PAULO HOSPITAL CENTRAL SAO PAULO</v>
          </cell>
          <cell r="F268" t="str">
            <v>E</v>
          </cell>
          <cell r="G268" t="str">
            <v>Priv.s. fins lucrativos</v>
          </cell>
          <cell r="H268">
            <v>0</v>
          </cell>
          <cell r="I268">
            <v>0</v>
          </cell>
        </row>
        <row r="269">
          <cell r="D269">
            <v>2688689</v>
          </cell>
          <cell r="E269" t="str">
            <v>SANTA CASA DE SAO PAULO HOSPITAL CENTRAL SAO PAULO</v>
          </cell>
          <cell r="F269" t="str">
            <v>E</v>
          </cell>
          <cell r="G269" t="str">
            <v>Priv.s. fins lucrativos</v>
          </cell>
          <cell r="H269">
            <v>46</v>
          </cell>
          <cell r="I269">
            <v>137</v>
          </cell>
        </row>
        <row r="270">
          <cell r="D270">
            <v>2077523</v>
          </cell>
          <cell r="E270" t="str">
            <v>UNIDADE DE GESTAO ASSISTENCIAL II HOSPITAL IPIRANGA SP</v>
          </cell>
          <cell r="F270" t="str">
            <v>E</v>
          </cell>
          <cell r="G270" t="str">
            <v>Direta</v>
          </cell>
          <cell r="H270">
            <v>0</v>
          </cell>
          <cell r="I270">
            <v>0</v>
          </cell>
        </row>
        <row r="271">
          <cell r="D271">
            <v>2077523</v>
          </cell>
          <cell r="E271" t="str">
            <v>UNIDADE DE GESTAO ASSISTENCIAL II HOSPITAL IPIRANGA SP</v>
          </cell>
          <cell r="F271" t="str">
            <v>E</v>
          </cell>
          <cell r="G271" t="str">
            <v>Direta</v>
          </cell>
          <cell r="H271">
            <v>35</v>
          </cell>
          <cell r="I271">
            <v>33</v>
          </cell>
        </row>
        <row r="272">
          <cell r="D272">
            <v>113123</v>
          </cell>
          <cell r="E272" t="str">
            <v>HM de Campanha-COVID 19 -SMS/SP - Anhembi Portao 35</v>
          </cell>
          <cell r="F272" t="str">
            <v>M</v>
          </cell>
          <cell r="G272" t="str">
            <v>Direta/OSS</v>
          </cell>
          <cell r="H272">
            <v>0</v>
          </cell>
          <cell r="I272">
            <v>0</v>
          </cell>
        </row>
        <row r="273">
          <cell r="D273">
            <v>120083</v>
          </cell>
          <cell r="E273" t="str">
            <v>HM de Campanha-COVID 19 -SMS/SP - Anhembi Portão 38</v>
          </cell>
          <cell r="F273" t="str">
            <v>M</v>
          </cell>
          <cell r="G273" t="str">
            <v>Direta/OSS</v>
          </cell>
          <cell r="H273">
            <v>0</v>
          </cell>
          <cell r="I273">
            <v>0</v>
          </cell>
        </row>
        <row r="274">
          <cell r="D274">
            <v>1012040</v>
          </cell>
          <cell r="E274" t="str">
            <v>HM de Campanha-COVID 19 SMS/SP - Estadio Pacaembú</v>
          </cell>
          <cell r="F274" t="str">
            <v>M</v>
          </cell>
          <cell r="G274" t="str">
            <v>Direta/OSS</v>
          </cell>
          <cell r="H274">
            <v>0</v>
          </cell>
          <cell r="I274">
            <v>0</v>
          </cell>
        </row>
        <row r="275">
          <cell r="D275">
            <v>2077612</v>
          </cell>
          <cell r="E275" t="str">
            <v>Hosp Cong das Irmas Hospitaleiras Sagrado Cor. Jesus</v>
          </cell>
          <cell r="F275" t="str">
            <v>M</v>
          </cell>
          <cell r="G275" t="str">
            <v>Direta/OSS</v>
          </cell>
          <cell r="H275">
            <v>0</v>
          </cell>
          <cell r="I275">
            <v>120</v>
          </cell>
        </row>
        <row r="276">
          <cell r="D276">
            <v>127876</v>
          </cell>
          <cell r="E276" t="str">
            <v xml:space="preserve">HOSPITAL ESTADUAL COVID 19- AME BARRADAS </v>
          </cell>
          <cell r="F276" t="str">
            <v>E</v>
          </cell>
          <cell r="G276" t="str">
            <v>OSS</v>
          </cell>
          <cell r="H276">
            <v>20</v>
          </cell>
          <cell r="I276">
            <v>24</v>
          </cell>
        </row>
        <row r="277">
          <cell r="D277">
            <v>2078597</v>
          </cell>
          <cell r="E277" t="str">
            <v>HOSPITAL ALEMÃO OSWALDO CRUZ</v>
          </cell>
          <cell r="F277" t="str">
            <v>M</v>
          </cell>
          <cell r="G277" t="str">
            <v>Direta/OSS</v>
          </cell>
          <cell r="H277">
            <v>0</v>
          </cell>
          <cell r="I277">
            <v>20</v>
          </cell>
        </row>
        <row r="278">
          <cell r="D278">
            <v>2080494</v>
          </cell>
          <cell r="E278" t="str">
            <v>HOSPITAL DA CRUZ VERMELHA DE SÃO PAULO</v>
          </cell>
          <cell r="F278" t="str">
            <v>M</v>
          </cell>
          <cell r="G278" t="str">
            <v>Direta/OSS</v>
          </cell>
          <cell r="H278">
            <v>40</v>
          </cell>
          <cell r="I278">
            <v>20</v>
          </cell>
        </row>
        <row r="279">
          <cell r="D279">
            <v>127868</v>
          </cell>
          <cell r="E279" t="str">
            <v>Hospital de Campanha- Ibirapuera</v>
          </cell>
          <cell r="F279" t="str">
            <v>E</v>
          </cell>
          <cell r="G279" t="str">
            <v>OSS</v>
          </cell>
          <cell r="H279">
            <v>0</v>
          </cell>
          <cell r="I279">
            <v>0</v>
          </cell>
        </row>
        <row r="280">
          <cell r="D280">
            <v>2077507</v>
          </cell>
          <cell r="E280" t="str">
            <v>HOSPITAL LEFORTE</v>
          </cell>
          <cell r="F280" t="str">
            <v>M</v>
          </cell>
          <cell r="G280" t="str">
            <v>Direta/OSS</v>
          </cell>
          <cell r="H280">
            <v>0</v>
          </cell>
          <cell r="I280">
            <v>34</v>
          </cell>
        </row>
        <row r="281">
          <cell r="D281">
            <v>158100</v>
          </cell>
          <cell r="E281" t="str">
            <v>HOSPITAL MUNCIPAL DA BRIGADEIRO</v>
          </cell>
          <cell r="F281" t="str">
            <v>M</v>
          </cell>
          <cell r="G281" t="str">
            <v>Direta/OSS</v>
          </cell>
          <cell r="H281">
            <v>100</v>
          </cell>
          <cell r="I281">
            <v>10</v>
          </cell>
        </row>
        <row r="282">
          <cell r="D282">
            <v>102105</v>
          </cell>
          <cell r="E282" t="str">
            <v>HOSPITAL MUNICIPAL VILA BRASILANDIA</v>
          </cell>
          <cell r="F282" t="str">
            <v>M</v>
          </cell>
          <cell r="G282" t="str">
            <v>Direta/OSS</v>
          </cell>
          <cell r="H282">
            <v>184</v>
          </cell>
          <cell r="I282">
            <v>188</v>
          </cell>
        </row>
        <row r="283">
          <cell r="D283">
            <v>2089653</v>
          </cell>
          <cell r="E283" t="str">
            <v>HOSPITAL NEX BUTANTÃ -AMIL</v>
          </cell>
          <cell r="F283" t="str">
            <v>M</v>
          </cell>
          <cell r="G283" t="str">
            <v>Direta/OSS</v>
          </cell>
          <cell r="H283">
            <v>0</v>
          </cell>
          <cell r="I283">
            <v>16</v>
          </cell>
        </row>
        <row r="284">
          <cell r="D284">
            <v>9490604</v>
          </cell>
          <cell r="E284" t="str">
            <v>HOSPITAL SAGRADA FAMILIA EIRELI</v>
          </cell>
          <cell r="F284" t="str">
            <v>M</v>
          </cell>
          <cell r="G284" t="str">
            <v>Direta/OSS</v>
          </cell>
          <cell r="H284">
            <v>0</v>
          </cell>
          <cell r="I284">
            <v>0</v>
          </cell>
        </row>
        <row r="285">
          <cell r="D285">
            <v>9554157</v>
          </cell>
          <cell r="E285" t="str">
            <v>HOSPITAL SALVALUZ-NOTRE DAME</v>
          </cell>
          <cell r="F285" t="str">
            <v>M</v>
          </cell>
          <cell r="G285" t="str">
            <v>Direta/OSS</v>
          </cell>
          <cell r="H285">
            <v>0</v>
          </cell>
          <cell r="I285">
            <v>10</v>
          </cell>
        </row>
        <row r="286">
          <cell r="D286">
            <v>2079445</v>
          </cell>
          <cell r="E286" t="str">
            <v>HOSPITAL SANTA ISABEL</v>
          </cell>
          <cell r="F286" t="str">
            <v>M</v>
          </cell>
          <cell r="G286" t="str">
            <v>Direta/OSS</v>
          </cell>
          <cell r="H286">
            <v>0</v>
          </cell>
          <cell r="I286">
            <v>10</v>
          </cell>
        </row>
        <row r="287">
          <cell r="D287">
            <v>7252455</v>
          </cell>
          <cell r="E287" t="str">
            <v>HOSPITAL PROFESSORA LYDIA STOROPOLI ( UNINOVE - VERGUEIRO)</v>
          </cell>
          <cell r="F287" t="str">
            <v>M</v>
          </cell>
          <cell r="G287" t="str">
            <v>Direta/OSS</v>
          </cell>
          <cell r="H287">
            <v>0</v>
          </cell>
          <cell r="I287">
            <v>20</v>
          </cell>
        </row>
        <row r="288">
          <cell r="D288">
            <v>2080796</v>
          </cell>
          <cell r="E288" t="str">
            <v>HOSPITAL SÃO CRISTÓVÃO</v>
          </cell>
          <cell r="F288" t="str">
            <v>M</v>
          </cell>
          <cell r="G288" t="str">
            <v>Direta/OSS</v>
          </cell>
          <cell r="H288">
            <v>0</v>
          </cell>
          <cell r="I288">
            <v>5</v>
          </cell>
        </row>
        <row r="289">
          <cell r="D289">
            <v>7992890</v>
          </cell>
          <cell r="E289" t="str">
            <v>HOSPITAL DIA CAPELA DO SOCORRO</v>
          </cell>
          <cell r="F289" t="str">
            <v>M</v>
          </cell>
          <cell r="G289" t="str">
            <v>Direta/OSS</v>
          </cell>
          <cell r="H289">
            <v>60</v>
          </cell>
          <cell r="I289">
            <v>15</v>
          </cell>
        </row>
        <row r="290">
          <cell r="D290">
            <v>161438</v>
          </cell>
          <cell r="E290" t="str">
            <v>HOSPITTAL MUNICIPAL GUARAPIRANGA</v>
          </cell>
          <cell r="F290" t="str">
            <v>M</v>
          </cell>
          <cell r="G290" t="str">
            <v>Direta/OSS</v>
          </cell>
          <cell r="H290">
            <v>0</v>
          </cell>
          <cell r="I290">
            <v>0</v>
          </cell>
        </row>
        <row r="291">
          <cell r="D291">
            <v>161438</v>
          </cell>
          <cell r="E291" t="str">
            <v>HOSPITTAL MUNICIPAL GUARAPIRANGA</v>
          </cell>
          <cell r="F291" t="str">
            <v>M</v>
          </cell>
          <cell r="G291" t="str">
            <v>Direta/OSS</v>
          </cell>
          <cell r="H291">
            <v>25</v>
          </cell>
          <cell r="I291">
            <v>160</v>
          </cell>
        </row>
        <row r="292">
          <cell r="D292">
            <v>2078058</v>
          </cell>
          <cell r="E292" t="str">
            <v>HC SUZANO</v>
          </cell>
          <cell r="F292" t="str">
            <v>E</v>
          </cell>
          <cell r="G292" t="str">
            <v>Outros</v>
          </cell>
          <cell r="H292">
            <v>110</v>
          </cell>
          <cell r="I292">
            <v>0</v>
          </cell>
        </row>
        <row r="293">
          <cell r="D293">
            <v>106232</v>
          </cell>
          <cell r="E293" t="str">
            <v>HOSPITAL DE CAMPANHA SUZANO</v>
          </cell>
          <cell r="F293" t="str">
            <v>M</v>
          </cell>
          <cell r="G293" t="str">
            <v>Direta/OSS</v>
          </cell>
          <cell r="H293">
            <v>0</v>
          </cell>
          <cell r="I293">
            <v>0</v>
          </cell>
        </row>
        <row r="294">
          <cell r="D294">
            <v>2034670</v>
          </cell>
          <cell r="E294" t="str">
            <v>PRONTO ATENDIMENTO</v>
          </cell>
          <cell r="F294" t="str">
            <v>M</v>
          </cell>
          <cell r="G294" t="str">
            <v>Direta/OSS</v>
          </cell>
          <cell r="H294">
            <v>0</v>
          </cell>
          <cell r="I294">
            <v>10</v>
          </cell>
        </row>
        <row r="295">
          <cell r="D295">
            <v>2039001</v>
          </cell>
          <cell r="E295" t="str">
            <v>PRONTO SOCORRO MUNICIPAL</v>
          </cell>
          <cell r="F295" t="str">
            <v>M</v>
          </cell>
          <cell r="G295" t="str">
            <v>Direta/OSS</v>
          </cell>
          <cell r="H295">
            <v>0</v>
          </cell>
          <cell r="I295">
            <v>21</v>
          </cell>
        </row>
        <row r="296">
          <cell r="D296">
            <v>2079860</v>
          </cell>
          <cell r="E296" t="str">
            <v>SANTA CASA DE SUZANO</v>
          </cell>
          <cell r="F296" t="str">
            <v>M</v>
          </cell>
          <cell r="G296" t="str">
            <v>Priv.s. fins lucrativos</v>
          </cell>
          <cell r="H296">
            <v>0</v>
          </cell>
          <cell r="I296">
            <v>10</v>
          </cell>
        </row>
        <row r="297">
          <cell r="D297">
            <v>473561</v>
          </cell>
          <cell r="E297" t="str">
            <v xml:space="preserve">HOSPITAL SAINT NICHOLAS MEDICAL </v>
          </cell>
          <cell r="F297" t="str">
            <v>M</v>
          </cell>
          <cell r="G297" t="str">
            <v>Privado</v>
          </cell>
          <cell r="H297">
            <v>20</v>
          </cell>
          <cell r="I297">
            <v>9</v>
          </cell>
        </row>
        <row r="298">
          <cell r="D298">
            <v>7849184</v>
          </cell>
          <cell r="E298" t="str">
            <v>HOSPITAL SANTA MARIA</v>
          </cell>
          <cell r="F298" t="str">
            <v>M</v>
          </cell>
          <cell r="G298" t="str">
            <v>Privado</v>
          </cell>
          <cell r="H298">
            <v>10</v>
          </cell>
          <cell r="I298">
            <v>10</v>
          </cell>
        </row>
        <row r="299">
          <cell r="D299">
            <v>110981</v>
          </cell>
          <cell r="E299" t="str">
            <v>HOSPITAL DE CAMPANHA COVID 19 DR AKIRA TADA</v>
          </cell>
          <cell r="F299" t="str">
            <v>M</v>
          </cell>
          <cell r="G299" t="str">
            <v>Direta/OSS</v>
          </cell>
          <cell r="H299">
            <v>34</v>
          </cell>
          <cell r="I299">
            <v>20</v>
          </cell>
        </row>
        <row r="300">
          <cell r="D300">
            <v>105856</v>
          </cell>
          <cell r="E300" t="str">
            <v>HOSPITAL DE CAMPANHA TABOÃO DA SERRA</v>
          </cell>
          <cell r="F300" t="str">
            <v>M</v>
          </cell>
          <cell r="G300" t="str">
            <v>Direta/OSS</v>
          </cell>
          <cell r="H300">
            <v>0</v>
          </cell>
          <cell r="I300">
            <v>0</v>
          </cell>
        </row>
        <row r="301">
          <cell r="D301">
            <v>2079828</v>
          </cell>
          <cell r="E301" t="str">
            <v>HOSPITAL GERAL PIRAJUSSARA TABOAO DA SERRA</v>
          </cell>
          <cell r="F301" t="str">
            <v>E</v>
          </cell>
          <cell r="G301" t="str">
            <v>OSS</v>
          </cell>
          <cell r="H301">
            <v>0</v>
          </cell>
          <cell r="I301">
            <v>20</v>
          </cell>
        </row>
        <row r="302">
          <cell r="D302">
            <v>2785188</v>
          </cell>
          <cell r="E302" t="str">
            <v>UNIDADE MISTA DE TABOAO DA SERRA</v>
          </cell>
          <cell r="F302" t="str">
            <v>M</v>
          </cell>
          <cell r="G302" t="str">
            <v>Direta/OSS</v>
          </cell>
          <cell r="H302">
            <v>10</v>
          </cell>
          <cell r="I302">
            <v>10</v>
          </cell>
        </row>
        <row r="303">
          <cell r="D303">
            <v>2081806</v>
          </cell>
          <cell r="E303" t="str">
            <v>HOSPITAL PADRE JOAO W BRAEM</v>
          </cell>
          <cell r="F303" t="str">
            <v>M</v>
          </cell>
          <cell r="G303" t="str">
            <v>Direta/OSS</v>
          </cell>
          <cell r="H303">
            <v>6</v>
          </cell>
          <cell r="I303">
            <v>0</v>
          </cell>
        </row>
        <row r="304">
          <cell r="D304">
            <v>2082691</v>
          </cell>
          <cell r="E304" t="str">
            <v>SANTA CASA DE ANDRADINA</v>
          </cell>
          <cell r="F304" t="str">
            <v>E</v>
          </cell>
          <cell r="G304" t="str">
            <v>Priv.s. fins lucrativos</v>
          </cell>
          <cell r="H304">
            <v>13</v>
          </cell>
          <cell r="I304">
            <v>20</v>
          </cell>
        </row>
        <row r="305">
          <cell r="D305">
            <v>648582</v>
          </cell>
          <cell r="E305" t="str">
            <v>HOSPITAL ESTADUAL COVID 19- AME ANDRADINA</v>
          </cell>
          <cell r="F305" t="str">
            <v>E</v>
          </cell>
          <cell r="G305" t="str">
            <v>OSS</v>
          </cell>
          <cell r="H305">
            <v>10</v>
          </cell>
          <cell r="I305">
            <v>10</v>
          </cell>
        </row>
        <row r="306">
          <cell r="D306">
            <v>2082675</v>
          </cell>
          <cell r="E306" t="str">
            <v>ASSOCIACAO DE AMPARO AO EXCEPCIONAL RITINHA PRATES</v>
          </cell>
          <cell r="F306" t="str">
            <v>M</v>
          </cell>
          <cell r="G306" t="str">
            <v>Priv.s. fins lucrativos</v>
          </cell>
          <cell r="H306">
            <v>0</v>
          </cell>
          <cell r="I306">
            <v>0</v>
          </cell>
        </row>
        <row r="307">
          <cell r="D307">
            <v>7780745</v>
          </cell>
          <cell r="E307" t="str">
            <v>CENTRO MEDICO ARACATUBA HOSPITAL CENTRAL</v>
          </cell>
          <cell r="F307" t="str">
            <v>M</v>
          </cell>
          <cell r="G307" t="str">
            <v>Privado</v>
          </cell>
          <cell r="H307">
            <v>0</v>
          </cell>
          <cell r="I307">
            <v>0</v>
          </cell>
        </row>
        <row r="308">
          <cell r="D308">
            <v>2077566</v>
          </cell>
          <cell r="E308" t="str">
            <v>HOSPITAL MUNICIPAL DA MULHER DR. JOÃO LUIZ J. ROSSETO</v>
          </cell>
          <cell r="F308" t="str">
            <v>M</v>
          </cell>
          <cell r="G308" t="str">
            <v>Direta/OSS</v>
          </cell>
          <cell r="H308">
            <v>33</v>
          </cell>
          <cell r="I308">
            <v>0</v>
          </cell>
        </row>
        <row r="309">
          <cell r="D309">
            <v>2078775</v>
          </cell>
          <cell r="E309" t="str">
            <v>SANTA CASA DE ARACATUBA HOSPITAL SAGRADO CORACAO DE JESUS</v>
          </cell>
          <cell r="F309" t="str">
            <v>E</v>
          </cell>
          <cell r="G309" t="str">
            <v>Priv.s. fins lucrativos</v>
          </cell>
          <cell r="H309">
            <v>0</v>
          </cell>
          <cell r="I309">
            <v>0</v>
          </cell>
        </row>
        <row r="310">
          <cell r="D310">
            <v>2078775</v>
          </cell>
          <cell r="E310" t="str">
            <v>SANTA CASA DE ARACATUBA HOSPITAL SAGRADO CORACAO DE JESUS</v>
          </cell>
          <cell r="F310" t="str">
            <v>E</v>
          </cell>
          <cell r="G310" t="str">
            <v>Priv.s. fins lucrativos</v>
          </cell>
          <cell r="H310">
            <v>0</v>
          </cell>
          <cell r="I310">
            <v>0</v>
          </cell>
        </row>
        <row r="311">
          <cell r="D311">
            <v>2078775</v>
          </cell>
          <cell r="E311" t="str">
            <v>SANTA CASA DE ARACATUBA HOSPITAL SAGRADO CORACAO DE JESUS</v>
          </cell>
          <cell r="F311" t="str">
            <v>E</v>
          </cell>
          <cell r="G311" t="str">
            <v>Priv.s. fins lucrativos</v>
          </cell>
          <cell r="H311">
            <v>62</v>
          </cell>
          <cell r="I311">
            <v>73</v>
          </cell>
        </row>
        <row r="312">
          <cell r="D312">
            <v>2081768</v>
          </cell>
          <cell r="E312" t="str">
            <v>SANTA CASA DE AURIFLAMA</v>
          </cell>
          <cell r="F312" t="str">
            <v>M</v>
          </cell>
          <cell r="G312" t="str">
            <v>Priv.s. fins lucrativos</v>
          </cell>
          <cell r="H312">
            <v>24</v>
          </cell>
          <cell r="I312">
            <v>7</v>
          </cell>
        </row>
        <row r="313">
          <cell r="D313">
            <v>2080915</v>
          </cell>
          <cell r="E313" t="str">
            <v>HOSPITAL BENEFICENTE PADRE BERNARDO BRAAKIUS</v>
          </cell>
          <cell r="F313" t="str">
            <v>M</v>
          </cell>
          <cell r="G313" t="str">
            <v>Priv.s. fins lucrativos</v>
          </cell>
          <cell r="H313">
            <v>9</v>
          </cell>
          <cell r="I313">
            <v>1</v>
          </cell>
        </row>
        <row r="314">
          <cell r="D314">
            <v>2078252</v>
          </cell>
          <cell r="E314" t="str">
            <v>SANTA CASA DE BIRIGUI</v>
          </cell>
          <cell r="F314" t="str">
            <v>M</v>
          </cell>
          <cell r="G314" t="str">
            <v>Priv.s. fins lucrativos</v>
          </cell>
          <cell r="H314">
            <v>0</v>
          </cell>
          <cell r="I314">
            <v>0</v>
          </cell>
        </row>
        <row r="315">
          <cell r="D315">
            <v>2078252</v>
          </cell>
          <cell r="E315" t="str">
            <v>SANTA CASA DE BIRIGUI</v>
          </cell>
          <cell r="F315" t="str">
            <v>M</v>
          </cell>
          <cell r="G315" t="str">
            <v>Priv.s. fins lucrativos</v>
          </cell>
          <cell r="H315">
            <v>18</v>
          </cell>
          <cell r="I315">
            <v>25</v>
          </cell>
        </row>
        <row r="316">
          <cell r="D316">
            <v>2079461</v>
          </cell>
          <cell r="E316" t="str">
            <v>SANTA CASA DE MISERICORDIA SAO FRANCISCO BURITAMA</v>
          </cell>
          <cell r="F316" t="str">
            <v>M</v>
          </cell>
          <cell r="G316" t="str">
            <v>Priv.s. fins lucrativos</v>
          </cell>
          <cell r="H316">
            <v>6</v>
          </cell>
          <cell r="I316">
            <v>2</v>
          </cell>
        </row>
        <row r="317">
          <cell r="D317">
            <v>2079216</v>
          </cell>
          <cell r="E317" t="str">
            <v>HOSPITAL E MATERNIDADE JOSE FORTUNA</v>
          </cell>
          <cell r="F317" t="str">
            <v>M</v>
          </cell>
          <cell r="G317" t="str">
            <v>Priv.s. fins lucrativos</v>
          </cell>
          <cell r="H317">
            <v>9</v>
          </cell>
          <cell r="I317">
            <v>1</v>
          </cell>
        </row>
        <row r="318">
          <cell r="D318">
            <v>2080982</v>
          </cell>
          <cell r="E318" t="str">
            <v>HOSPITAL DE CLEMENTINA</v>
          </cell>
          <cell r="F318" t="str">
            <v>E</v>
          </cell>
          <cell r="G318" t="str">
            <v>Priv.s. fins lucrativos</v>
          </cell>
          <cell r="H318">
            <v>12</v>
          </cell>
          <cell r="I318">
            <v>0</v>
          </cell>
        </row>
        <row r="319">
          <cell r="D319">
            <v>2081520</v>
          </cell>
          <cell r="E319" t="str">
            <v>HOSPITAL E MATERNIDADE DE GUARACAI</v>
          </cell>
          <cell r="F319" t="str">
            <v>M</v>
          </cell>
          <cell r="G319" t="str">
            <v>Priv.s. fins lucrativos</v>
          </cell>
          <cell r="H319">
            <v>8</v>
          </cell>
          <cell r="I319">
            <v>0</v>
          </cell>
        </row>
        <row r="320">
          <cell r="D320">
            <v>2081814</v>
          </cell>
          <cell r="E320" t="str">
            <v>SANTA CASA DE GUARARAPES</v>
          </cell>
          <cell r="F320" t="str">
            <v>M</v>
          </cell>
          <cell r="G320" t="str">
            <v>Priv.s. fins lucrativos</v>
          </cell>
          <cell r="H320">
            <v>17</v>
          </cell>
          <cell r="I320">
            <v>4</v>
          </cell>
        </row>
        <row r="321">
          <cell r="D321">
            <v>2078511</v>
          </cell>
          <cell r="E321" t="str">
            <v>HOSPITAL REGIONAL DE ILHA SOLTEIRA</v>
          </cell>
          <cell r="F321" t="str">
            <v>E</v>
          </cell>
          <cell r="G321" t="str">
            <v>Priv.s. fins lucrativos</v>
          </cell>
          <cell r="H321">
            <v>0</v>
          </cell>
          <cell r="I321">
            <v>0</v>
          </cell>
        </row>
        <row r="322">
          <cell r="D322">
            <v>2078511</v>
          </cell>
          <cell r="E322" t="str">
            <v>HOSPITAL REGIONAL DE ILHA SOLTEIRA</v>
          </cell>
          <cell r="F322" t="str">
            <v>E</v>
          </cell>
          <cell r="G322" t="str">
            <v>Priv.s. fins lucrativos</v>
          </cell>
          <cell r="H322">
            <v>13</v>
          </cell>
          <cell r="I322">
            <v>16</v>
          </cell>
        </row>
        <row r="323">
          <cell r="D323">
            <v>2083019</v>
          </cell>
          <cell r="E323" t="str">
            <v>HOSPITAL ESTADUAL DE MIRANDOPOLIS DR OSWALDO BRANDI FARIA</v>
          </cell>
          <cell r="F323" t="str">
            <v>E</v>
          </cell>
          <cell r="G323" t="str">
            <v>Direta</v>
          </cell>
          <cell r="H323">
            <v>26</v>
          </cell>
          <cell r="I323">
            <v>28</v>
          </cell>
        </row>
        <row r="324">
          <cell r="D324">
            <v>110337</v>
          </cell>
          <cell r="E324" t="str">
            <v>HOSPITAL DE CAMPANHA COVID 19 CENTRO REG DOS CONSORCIOS</v>
          </cell>
          <cell r="F324" t="str">
            <v>M</v>
          </cell>
          <cell r="G324" t="str">
            <v>Direta/OSS</v>
          </cell>
          <cell r="H324">
            <v>0</v>
          </cell>
          <cell r="I324">
            <v>0</v>
          </cell>
        </row>
        <row r="325">
          <cell r="D325">
            <v>2078384</v>
          </cell>
          <cell r="E325" t="str">
            <v>HOSPITAL ESPIRITA</v>
          </cell>
          <cell r="F325" t="str">
            <v>M</v>
          </cell>
          <cell r="G325" t="str">
            <v>Priv.s. fins lucrativos</v>
          </cell>
          <cell r="H325">
            <v>0</v>
          </cell>
          <cell r="I325">
            <v>0</v>
          </cell>
        </row>
        <row r="326">
          <cell r="D326">
            <v>2078503</v>
          </cell>
          <cell r="E326" t="str">
            <v>SANTA CASA DE PENAPOLIS</v>
          </cell>
          <cell r="F326" t="str">
            <v>M</v>
          </cell>
          <cell r="G326" t="str">
            <v>Priv.s. fins lucrativos</v>
          </cell>
          <cell r="H326">
            <v>41</v>
          </cell>
          <cell r="I326">
            <v>21</v>
          </cell>
        </row>
        <row r="327">
          <cell r="D327">
            <v>2083027</v>
          </cell>
          <cell r="E327" t="str">
            <v>SANTA CASA DE MISERICORDIA DE PEREIRA BARRETO</v>
          </cell>
          <cell r="F327" t="str">
            <v>M</v>
          </cell>
          <cell r="G327" t="str">
            <v>Priv.s. fins lucrativos</v>
          </cell>
          <cell r="H327">
            <v>10</v>
          </cell>
          <cell r="I327">
            <v>1</v>
          </cell>
        </row>
        <row r="328">
          <cell r="D328">
            <v>2081245</v>
          </cell>
          <cell r="E328" t="str">
            <v>SANTA CASA DE SUD MENNUCCI</v>
          </cell>
          <cell r="F328" t="str">
            <v>M</v>
          </cell>
          <cell r="G328" t="str">
            <v>Priv.s. fins lucrativos</v>
          </cell>
          <cell r="H328">
            <v>4</v>
          </cell>
          <cell r="I328">
            <v>0</v>
          </cell>
        </row>
        <row r="329">
          <cell r="D329">
            <v>2081105</v>
          </cell>
          <cell r="E329" t="str">
            <v>SANTA CASA DE VALPARAISO</v>
          </cell>
          <cell r="F329" t="str">
            <v>M</v>
          </cell>
          <cell r="G329" t="str">
            <v>Priv.s. fins lucrativos</v>
          </cell>
          <cell r="H329">
            <v>16</v>
          </cell>
          <cell r="I329">
            <v>0</v>
          </cell>
        </row>
        <row r="330">
          <cell r="D330">
            <v>6164366</v>
          </cell>
          <cell r="E330" t="str">
            <v>HOSPITAL ESTADUAL AMERICO BRASILIENSE</v>
          </cell>
          <cell r="F330" t="str">
            <v>E</v>
          </cell>
          <cell r="G330" t="str">
            <v>OSS</v>
          </cell>
          <cell r="H330">
            <v>10</v>
          </cell>
          <cell r="I330">
            <v>30</v>
          </cell>
        </row>
        <row r="331">
          <cell r="D331">
            <v>2079194</v>
          </cell>
          <cell r="E331" t="str">
            <v>HOSPITAL NESTOR GOULART REIS AMERICO BRASILIENSE</v>
          </cell>
          <cell r="F331" t="str">
            <v>E</v>
          </cell>
          <cell r="G331" t="str">
            <v>Direta</v>
          </cell>
          <cell r="H331">
            <v>20</v>
          </cell>
          <cell r="I331">
            <v>0</v>
          </cell>
        </row>
        <row r="332">
          <cell r="D332">
            <v>2090171</v>
          </cell>
          <cell r="E332" t="str">
            <v>UNIDADE HOSPITALAR DR JOSE NIGRO NETO AMERICO BRASILIENSE</v>
          </cell>
          <cell r="F332" t="str">
            <v>M</v>
          </cell>
          <cell r="G332" t="str">
            <v>Direta/OSS</v>
          </cell>
          <cell r="H332">
            <v>12</v>
          </cell>
          <cell r="I332">
            <v>5</v>
          </cell>
        </row>
        <row r="333">
          <cell r="D333">
            <v>2079763</v>
          </cell>
          <cell r="E333" t="str">
            <v>CASA CAIRBAR SCHUTEL</v>
          </cell>
          <cell r="F333" t="str">
            <v>M</v>
          </cell>
          <cell r="G333" t="str">
            <v>Priv.s. fins lucrativos</v>
          </cell>
          <cell r="H333">
            <v>0</v>
          </cell>
          <cell r="I333">
            <v>0</v>
          </cell>
        </row>
        <row r="334">
          <cell r="D334">
            <v>102741</v>
          </cell>
          <cell r="E334" t="str">
            <v>HOSPITAL DE CAMPANHA COVID19 DE ARARAQUARA(HOSPITAL DA SOLIDARIEDADE)</v>
          </cell>
          <cell r="F334" t="str">
            <v>M</v>
          </cell>
          <cell r="G334" t="str">
            <v>Direta/OSS</v>
          </cell>
          <cell r="H334">
            <v>72</v>
          </cell>
          <cell r="I334">
            <v>30</v>
          </cell>
        </row>
        <row r="335">
          <cell r="D335">
            <v>6943284</v>
          </cell>
          <cell r="E335" t="str">
            <v>MATERNIDADE GOTA DE LEITE DE ARARAQUARA</v>
          </cell>
          <cell r="F335" t="str">
            <v>M</v>
          </cell>
          <cell r="G335" t="str">
            <v>Privado</v>
          </cell>
          <cell r="H335">
            <v>2</v>
          </cell>
          <cell r="I335">
            <v>0</v>
          </cell>
        </row>
        <row r="336">
          <cell r="D336">
            <v>9267263</v>
          </cell>
          <cell r="E336" t="str">
            <v>PRONTO SOCORRO MELHADO</v>
          </cell>
          <cell r="F336" t="str">
            <v>M</v>
          </cell>
          <cell r="G336" t="str">
            <v>Direta/OSS</v>
          </cell>
          <cell r="H336">
            <v>45</v>
          </cell>
          <cell r="I336">
            <v>5</v>
          </cell>
        </row>
        <row r="337">
          <cell r="D337">
            <v>2082527</v>
          </cell>
          <cell r="E337" t="str">
            <v>SANTA CASA DE ARARAQUARA</v>
          </cell>
          <cell r="F337" t="str">
            <v>M</v>
          </cell>
          <cell r="G337" t="str">
            <v>Priv.s. fins lucrativos</v>
          </cell>
          <cell r="H337">
            <v>10</v>
          </cell>
          <cell r="I337">
            <v>24</v>
          </cell>
        </row>
        <row r="338">
          <cell r="D338">
            <v>4047184</v>
          </cell>
          <cell r="E338" t="str">
            <v>UPA Dr. Antônio Alonso Martinez Vila Xavier</v>
          </cell>
          <cell r="F338" t="str">
            <v>M</v>
          </cell>
          <cell r="G338" t="str">
            <v>Direta/OSS</v>
          </cell>
          <cell r="H338">
            <v>0</v>
          </cell>
          <cell r="I338">
            <v>0</v>
          </cell>
        </row>
        <row r="339">
          <cell r="D339">
            <v>2079402</v>
          </cell>
          <cell r="E339" t="str">
            <v>SANTA CASA SAO VICENTE DE PAULO BOA ESPERANCA DO SUL</v>
          </cell>
          <cell r="F339" t="str">
            <v>M</v>
          </cell>
          <cell r="G339" t="str">
            <v>Priv.s. fins lucrativos</v>
          </cell>
          <cell r="H339">
            <v>2</v>
          </cell>
          <cell r="I339">
            <v>0</v>
          </cell>
        </row>
        <row r="340">
          <cell r="D340">
            <v>2081989</v>
          </cell>
          <cell r="E340" t="str">
            <v>HOSPITAL SAO SEBASTIAO DE BORBOREMA</v>
          </cell>
          <cell r="F340" t="str">
            <v>M</v>
          </cell>
          <cell r="G340" t="str">
            <v>Priv.s. fins lucrativos</v>
          </cell>
          <cell r="H340">
            <v>6</v>
          </cell>
          <cell r="I340">
            <v>0</v>
          </cell>
        </row>
        <row r="341">
          <cell r="D341">
            <v>2081717</v>
          </cell>
          <cell r="E341" t="str">
            <v>SANTA CASA DESCALVADO</v>
          </cell>
          <cell r="F341" t="str">
            <v>M</v>
          </cell>
          <cell r="G341" t="str">
            <v>Priv.s. fins lucrativos</v>
          </cell>
          <cell r="H341">
            <v>21</v>
          </cell>
          <cell r="I341">
            <v>0</v>
          </cell>
        </row>
        <row r="342">
          <cell r="D342">
            <v>9329080</v>
          </cell>
          <cell r="E342" t="str">
            <v>HOSPITAL E MATERNIDADE PUBLICO DE DOURADO</v>
          </cell>
          <cell r="F342" t="str">
            <v>M</v>
          </cell>
          <cell r="G342" t="str">
            <v>Privado</v>
          </cell>
          <cell r="H342">
            <v>8</v>
          </cell>
          <cell r="I342">
            <v>0</v>
          </cell>
        </row>
        <row r="343">
          <cell r="D343">
            <v>2092395</v>
          </cell>
          <cell r="E343" t="str">
            <v>HOSPITAL MUNICIPAL IBATE</v>
          </cell>
          <cell r="F343" t="str">
            <v>M</v>
          </cell>
          <cell r="G343" t="str">
            <v>Direta/OSS</v>
          </cell>
          <cell r="H343">
            <v>14</v>
          </cell>
          <cell r="I343">
            <v>0</v>
          </cell>
        </row>
        <row r="344">
          <cell r="D344">
            <v>2082640</v>
          </cell>
          <cell r="E344" t="str">
            <v>SANTA CASA DE CARIDADE E MATERNIDADE IBITINGA</v>
          </cell>
          <cell r="F344" t="str">
            <v>M</v>
          </cell>
          <cell r="G344" t="str">
            <v>Priv.s. fins lucrativos</v>
          </cell>
          <cell r="H344">
            <v>8</v>
          </cell>
          <cell r="I344">
            <v>9</v>
          </cell>
        </row>
        <row r="345">
          <cell r="D345">
            <v>2079836</v>
          </cell>
          <cell r="E345" t="str">
            <v>SANTA CASA DE MISERICORDIA ITAPOLIS</v>
          </cell>
          <cell r="F345" t="str">
            <v>M</v>
          </cell>
          <cell r="G345" t="str">
            <v>Priv.s. fins lucrativos</v>
          </cell>
          <cell r="H345">
            <v>11</v>
          </cell>
          <cell r="I345">
            <v>9</v>
          </cell>
        </row>
        <row r="346">
          <cell r="D346">
            <v>2090961</v>
          </cell>
          <cell r="E346" t="str">
            <v>HOSPITAL CARLOS FERNANDO MALZONI MATAO</v>
          </cell>
          <cell r="F346" t="str">
            <v>E</v>
          </cell>
          <cell r="G346" t="str">
            <v>Priv.s. fins lucrativos</v>
          </cell>
          <cell r="H346">
            <v>0</v>
          </cell>
          <cell r="I346">
            <v>0</v>
          </cell>
        </row>
        <row r="347">
          <cell r="D347">
            <v>2090961</v>
          </cell>
          <cell r="E347" t="str">
            <v>HOSPITAL CARLOS FERNANDO MALZONI MATAO</v>
          </cell>
          <cell r="F347" t="str">
            <v>E</v>
          </cell>
          <cell r="G347" t="str">
            <v>Priv.s. fins lucrativos</v>
          </cell>
          <cell r="H347">
            <v>30</v>
          </cell>
          <cell r="I347">
            <v>28</v>
          </cell>
        </row>
        <row r="348">
          <cell r="D348">
            <v>2747685</v>
          </cell>
          <cell r="E348" t="str">
            <v>SANTA CASA DE MISERICORDIA NOVA EUROPA</v>
          </cell>
          <cell r="F348" t="str">
            <v>M</v>
          </cell>
          <cell r="G348" t="str">
            <v>Priv.s. fins lucrativos</v>
          </cell>
          <cell r="H348">
            <v>8</v>
          </cell>
          <cell r="I348">
            <v>0</v>
          </cell>
        </row>
        <row r="349">
          <cell r="D349">
            <v>2082322</v>
          </cell>
          <cell r="E349" t="str">
            <v>HOSPITAL DONA BALBINA</v>
          </cell>
          <cell r="F349" t="str">
            <v>M</v>
          </cell>
          <cell r="G349" t="str">
            <v>Priv.s. fins lucrativos</v>
          </cell>
          <cell r="H349">
            <v>20</v>
          </cell>
          <cell r="I349">
            <v>9</v>
          </cell>
        </row>
        <row r="350">
          <cell r="D350">
            <v>2747693</v>
          </cell>
          <cell r="E350" t="str">
            <v>SANTA CASA DE MISERICORDIA RIBEIRAO BONITO</v>
          </cell>
          <cell r="F350" t="str">
            <v>M</v>
          </cell>
          <cell r="G350" t="str">
            <v>Priv.s. fins lucrativos</v>
          </cell>
          <cell r="H350">
            <v>10</v>
          </cell>
          <cell r="I350">
            <v>0</v>
          </cell>
        </row>
        <row r="351">
          <cell r="D351">
            <v>5586348</v>
          </cell>
          <cell r="E351" t="str">
            <v>HOSPITAL UNIVERST DA UFSCAR PROF DR HORACIO C PANEPUCCI</v>
          </cell>
          <cell r="F351" t="str">
            <v>M</v>
          </cell>
          <cell r="G351" t="str">
            <v>Priv.s. fins lucrativos</v>
          </cell>
          <cell r="H351">
            <v>35</v>
          </cell>
          <cell r="I351">
            <v>18</v>
          </cell>
        </row>
        <row r="352">
          <cell r="D352">
            <v>420964</v>
          </cell>
          <cell r="E352" t="str">
            <v>HOSPITAL DE CAMPANHA COVID 19 - SÃO CARLOS</v>
          </cell>
          <cell r="F352" t="str">
            <v>M</v>
          </cell>
          <cell r="G352" t="str">
            <v>Direta/OSS</v>
          </cell>
          <cell r="H352">
            <v>0</v>
          </cell>
          <cell r="I352">
            <v>1</v>
          </cell>
        </row>
        <row r="353">
          <cell r="D353">
            <v>7116705</v>
          </cell>
          <cell r="E353" t="str">
            <v>UPA ARACY</v>
          </cell>
          <cell r="F353" t="str">
            <v>M</v>
          </cell>
          <cell r="G353" t="str">
            <v>Direta/OSS</v>
          </cell>
          <cell r="H353">
            <v>0</v>
          </cell>
          <cell r="I353">
            <v>1</v>
          </cell>
        </row>
        <row r="354">
          <cell r="D354">
            <v>7684371</v>
          </cell>
          <cell r="E354" t="str">
            <v>UPA MARIA DORIS CAMPOS P LOPES SANTA FELICIA</v>
          </cell>
          <cell r="F354" t="str">
            <v>M</v>
          </cell>
          <cell r="G354" t="str">
            <v>Direta/OSS</v>
          </cell>
          <cell r="H354">
            <v>0</v>
          </cell>
          <cell r="I354">
            <v>1</v>
          </cell>
        </row>
        <row r="355">
          <cell r="D355">
            <v>7684371</v>
          </cell>
          <cell r="E355" t="str">
            <v>UPA MARIA DORIS CAMPOS P LOPES SANTA FELICIA</v>
          </cell>
          <cell r="F355" t="str">
            <v>M</v>
          </cell>
          <cell r="G355" t="str">
            <v>Direta/OSS</v>
          </cell>
          <cell r="H355">
            <v>0</v>
          </cell>
          <cell r="I355">
            <v>1</v>
          </cell>
        </row>
        <row r="356">
          <cell r="D356">
            <v>2080931</v>
          </cell>
          <cell r="E356" t="str">
            <v>SANTA CASA DE SAO CARLOS</v>
          </cell>
          <cell r="F356" t="str">
            <v>M</v>
          </cell>
          <cell r="G356" t="str">
            <v>Priv.s. fins lucrativos</v>
          </cell>
          <cell r="H356">
            <v>0</v>
          </cell>
          <cell r="I356">
            <v>0</v>
          </cell>
        </row>
        <row r="357">
          <cell r="D357">
            <v>2080931</v>
          </cell>
          <cell r="E357" t="str">
            <v>SANTA CASA DE SAO CARLOS</v>
          </cell>
          <cell r="F357" t="str">
            <v>M</v>
          </cell>
          <cell r="G357" t="str">
            <v>Priv.s. fins lucrativos</v>
          </cell>
          <cell r="H357">
            <v>0</v>
          </cell>
          <cell r="I357">
            <v>0</v>
          </cell>
        </row>
        <row r="358">
          <cell r="D358">
            <v>2080931</v>
          </cell>
          <cell r="E358" t="str">
            <v>SANTA CASA DE SAO CARLOS</v>
          </cell>
          <cell r="F358" t="str">
            <v>M</v>
          </cell>
          <cell r="G358" t="str">
            <v>Priv.s. fins lucrativos</v>
          </cell>
          <cell r="H358">
            <v>8</v>
          </cell>
          <cell r="I358">
            <v>71</v>
          </cell>
        </row>
        <row r="359">
          <cell r="D359">
            <v>2079399</v>
          </cell>
          <cell r="E359" t="str">
            <v>SANTA CASA DE MISERICORDIA TABATINGA SP</v>
          </cell>
          <cell r="F359" t="str">
            <v>M</v>
          </cell>
          <cell r="G359" t="str">
            <v>Priv.s. fins lucrativos</v>
          </cell>
          <cell r="H359">
            <v>18</v>
          </cell>
          <cell r="I359">
            <v>0</v>
          </cell>
        </row>
        <row r="360">
          <cell r="D360">
            <v>7429568</v>
          </cell>
          <cell r="E360" t="str">
            <v>UPA 24 HS WILSON ROBERTO ALVES RODRIGUES</v>
          </cell>
          <cell r="F360" t="str">
            <v>M</v>
          </cell>
          <cell r="G360" t="str">
            <v>Direta/OSS</v>
          </cell>
          <cell r="H360">
            <v>0</v>
          </cell>
          <cell r="I360">
            <v>7</v>
          </cell>
        </row>
        <row r="361">
          <cell r="D361">
            <v>2078295</v>
          </cell>
          <cell r="E361" t="str">
            <v>SANTA CASA DE TAQUARITINGA</v>
          </cell>
          <cell r="F361" t="str">
            <v>M</v>
          </cell>
          <cell r="G361" t="str">
            <v>Priv.s. fins lucrativos</v>
          </cell>
          <cell r="H361">
            <v>29</v>
          </cell>
          <cell r="I361">
            <v>14</v>
          </cell>
        </row>
        <row r="362">
          <cell r="D362">
            <v>2083272</v>
          </cell>
          <cell r="E362" t="str">
            <v>HOSPITAL MUNICIPAL DE BERTIOGA</v>
          </cell>
          <cell r="F362" t="str">
            <v>M</v>
          </cell>
          <cell r="G362" t="str">
            <v>Direta/OSS</v>
          </cell>
          <cell r="H362">
            <v>18</v>
          </cell>
          <cell r="I362">
            <v>14</v>
          </cell>
        </row>
        <row r="363">
          <cell r="D363">
            <v>2078473</v>
          </cell>
          <cell r="E363" t="str">
            <v>HOSPITAL DR LUIZ CAMARGO DA FONSECA E SILVA</v>
          </cell>
          <cell r="F363" t="str">
            <v>M</v>
          </cell>
          <cell r="G363" t="str">
            <v>Priv.s. fins lucrativos</v>
          </cell>
          <cell r="H363">
            <v>15</v>
          </cell>
          <cell r="I363">
            <v>17</v>
          </cell>
        </row>
        <row r="364">
          <cell r="D364">
            <v>2078473</v>
          </cell>
          <cell r="E364" t="str">
            <v>HOSPITAL DR LUIZ CAMARGO DA FONSECA E SILVA</v>
          </cell>
          <cell r="F364" t="str">
            <v>M</v>
          </cell>
          <cell r="G364" t="str">
            <v>Priv.s. fins lucrativos</v>
          </cell>
          <cell r="H364">
            <v>0</v>
          </cell>
          <cell r="I364">
            <v>0</v>
          </cell>
        </row>
        <row r="365">
          <cell r="D365">
            <v>134716</v>
          </cell>
          <cell r="E365" t="str">
            <v>HOSPITAL DE CAMPANHA GUARUJÁ</v>
          </cell>
          <cell r="F365" t="str">
            <v>M</v>
          </cell>
          <cell r="G365" t="str">
            <v>Direta/OSS</v>
          </cell>
          <cell r="H365">
            <v>0</v>
          </cell>
          <cell r="I365">
            <v>0</v>
          </cell>
        </row>
        <row r="366">
          <cell r="D366">
            <v>2754843</v>
          </cell>
          <cell r="E366" t="str">
            <v>HOSPITAL SANTO AMARO</v>
          </cell>
          <cell r="F366" t="str">
            <v>M</v>
          </cell>
          <cell r="G366" t="str">
            <v>Priv.s. fins lucrativos</v>
          </cell>
          <cell r="H366">
            <v>0</v>
          </cell>
          <cell r="I366">
            <v>0</v>
          </cell>
        </row>
        <row r="367">
          <cell r="D367">
            <v>2754843</v>
          </cell>
          <cell r="E367" t="str">
            <v>HOSPITAL SANTO AMARO</v>
          </cell>
          <cell r="F367" t="str">
            <v>M</v>
          </cell>
          <cell r="G367" t="str">
            <v>Priv.s. fins lucrativos</v>
          </cell>
          <cell r="H367">
            <v>0</v>
          </cell>
          <cell r="I367">
            <v>0</v>
          </cell>
        </row>
        <row r="368">
          <cell r="D368">
            <v>2754843</v>
          </cell>
          <cell r="E368" t="str">
            <v>HOSPITAL SANTO AMARO</v>
          </cell>
          <cell r="F368" t="str">
            <v>M</v>
          </cell>
          <cell r="G368" t="str">
            <v>Priv.s. fins lucrativos</v>
          </cell>
          <cell r="H368">
            <v>10</v>
          </cell>
          <cell r="I368">
            <v>40</v>
          </cell>
        </row>
        <row r="369">
          <cell r="D369">
            <v>7544529</v>
          </cell>
          <cell r="E369" t="str">
            <v>INST DE INFECT EMILIO RIBAS II BAIXADA SANTISTA</v>
          </cell>
          <cell r="F369" t="str">
            <v>E</v>
          </cell>
          <cell r="G369" t="str">
            <v>OSS</v>
          </cell>
          <cell r="H369">
            <v>16</v>
          </cell>
          <cell r="I369">
            <v>13</v>
          </cell>
        </row>
        <row r="370">
          <cell r="D370">
            <v>2789353</v>
          </cell>
          <cell r="E370" t="str">
            <v>PAM RODOVIARIA -  PRONTO SOCORRO PROF DR. MATAHUS SANTAMARIA</v>
          </cell>
          <cell r="F370" t="str">
            <v>M</v>
          </cell>
          <cell r="G370" t="str">
            <v>Direta/OSS</v>
          </cell>
          <cell r="H370">
            <v>43</v>
          </cell>
          <cell r="I370">
            <v>17</v>
          </cell>
        </row>
        <row r="371">
          <cell r="D371">
            <v>2789345</v>
          </cell>
          <cell r="E371" t="str">
            <v>PRONTO SOCORRO DE VICENTE DE CARVALHO</v>
          </cell>
          <cell r="F371" t="str">
            <v>M</v>
          </cell>
          <cell r="G371" t="str">
            <v>Direta/OSS</v>
          </cell>
          <cell r="H371">
            <v>9</v>
          </cell>
          <cell r="I371">
            <v>2</v>
          </cell>
        </row>
        <row r="372">
          <cell r="D372">
            <v>6885284</v>
          </cell>
          <cell r="E372" t="str">
            <v>UPA ENSEADA PAULO FLAVIO AFONSO PIASENTI</v>
          </cell>
          <cell r="F372" t="str">
            <v>M</v>
          </cell>
          <cell r="G372" t="str">
            <v>Direta/OSS</v>
          </cell>
          <cell r="H372">
            <v>10</v>
          </cell>
          <cell r="I372">
            <v>2</v>
          </cell>
        </row>
        <row r="373">
          <cell r="D373">
            <v>647292</v>
          </cell>
          <cell r="E373" t="str">
            <v>HOSPITAL DE CAMPANHA GUARUJÁ- VICENTE DE CARVALHO</v>
          </cell>
          <cell r="F373" t="str">
            <v>M</v>
          </cell>
          <cell r="G373" t="str">
            <v>Direta/OSS</v>
          </cell>
          <cell r="H373">
            <v>48</v>
          </cell>
          <cell r="I373">
            <v>2</v>
          </cell>
        </row>
        <row r="374">
          <cell r="D374">
            <v>7711077</v>
          </cell>
          <cell r="E374" t="str">
            <v>UPA ANTONIO MARIA MARQUES DE OLIVEIRA</v>
          </cell>
          <cell r="F374" t="str">
            <v>M</v>
          </cell>
          <cell r="G374" t="str">
            <v>Direta/OSS</v>
          </cell>
          <cell r="H374">
            <v>0</v>
          </cell>
          <cell r="I374">
            <v>5</v>
          </cell>
        </row>
        <row r="375">
          <cell r="D375">
            <v>2087804</v>
          </cell>
          <cell r="E375" t="str">
            <v>HOSPITAL REGIONAL JORGE ROSSMANN DE ITANHAEM</v>
          </cell>
          <cell r="F375" t="str">
            <v>E</v>
          </cell>
          <cell r="G375" t="str">
            <v>OSS</v>
          </cell>
          <cell r="H375">
            <v>11</v>
          </cell>
          <cell r="I375">
            <v>20</v>
          </cell>
        </row>
        <row r="376">
          <cell r="D376">
            <v>9364226</v>
          </cell>
          <cell r="E376" t="str">
            <v>UPA AGENOR DE CAMPOS</v>
          </cell>
          <cell r="F376" t="str">
            <v>M</v>
          </cell>
          <cell r="G376" t="str">
            <v>Direta/OSS</v>
          </cell>
          <cell r="H376">
            <v>0</v>
          </cell>
          <cell r="I376">
            <v>5</v>
          </cell>
        </row>
        <row r="377">
          <cell r="D377">
            <v>7135173</v>
          </cell>
          <cell r="E377" t="str">
            <v>UPA DE PERUIBE 24 HS</v>
          </cell>
          <cell r="F377" t="str">
            <v>M</v>
          </cell>
          <cell r="G377" t="str">
            <v>Direta/OSS</v>
          </cell>
          <cell r="H377">
            <v>0</v>
          </cell>
          <cell r="I377">
            <v>6</v>
          </cell>
        </row>
        <row r="378">
          <cell r="D378">
            <v>6817890</v>
          </cell>
          <cell r="E378" t="str">
            <v xml:space="preserve">ASSOCIAÇÃO HOSPITALAR CASA DE SAUDE DE SANTOS </v>
          </cell>
          <cell r="F378" t="str">
            <v>M</v>
          </cell>
          <cell r="G378" t="str">
            <v>Priv.s. fins lucrativos</v>
          </cell>
          <cell r="H378">
            <v>27</v>
          </cell>
          <cell r="I378">
            <v>11</v>
          </cell>
        </row>
        <row r="379">
          <cell r="D379">
            <v>2716097</v>
          </cell>
          <cell r="E379" t="str">
            <v>COMPLEXO HOSPITALAR IRMA DULCE O S S</v>
          </cell>
          <cell r="F379" t="str">
            <v>M</v>
          </cell>
          <cell r="G379" t="str">
            <v>Direta/OSS</v>
          </cell>
          <cell r="H379">
            <v>20</v>
          </cell>
          <cell r="I379">
            <v>94</v>
          </cell>
        </row>
        <row r="380">
          <cell r="D380">
            <v>105589</v>
          </cell>
          <cell r="E380" t="str">
            <v>HOSPITAL DE CAMPANHA COVID19 FALCÃO</v>
          </cell>
          <cell r="F380" t="str">
            <v>M</v>
          </cell>
          <cell r="G380" t="str">
            <v>Direta/OSS</v>
          </cell>
          <cell r="H380">
            <v>95</v>
          </cell>
          <cell r="I380">
            <v>0</v>
          </cell>
        </row>
        <row r="381">
          <cell r="D381">
            <v>105562</v>
          </cell>
          <cell r="E381" t="str">
            <v>HOSPITAL DE CAMPANHA COVID19 QUIETUDE</v>
          </cell>
          <cell r="F381" t="str">
            <v>M</v>
          </cell>
          <cell r="G381" t="str">
            <v>Direta/OSS</v>
          </cell>
          <cell r="H381">
            <v>0</v>
          </cell>
          <cell r="I381">
            <v>0</v>
          </cell>
        </row>
        <row r="382">
          <cell r="D382">
            <v>105740</v>
          </cell>
          <cell r="E382" t="str">
            <v>HOSPITAL DE CAMPANHA COVID19 RODRIGÃO</v>
          </cell>
          <cell r="F382" t="str">
            <v>M</v>
          </cell>
          <cell r="G382" t="str">
            <v>Direta/OSS</v>
          </cell>
          <cell r="H382">
            <v>0</v>
          </cell>
          <cell r="I382">
            <v>0</v>
          </cell>
        </row>
        <row r="383">
          <cell r="D383">
            <v>6998704</v>
          </cell>
          <cell r="E383" t="str">
            <v>COMPLEXO HOSPITALAR DOS ESTIVADORES</v>
          </cell>
          <cell r="F383" t="str">
            <v>M</v>
          </cell>
          <cell r="G383" t="str">
            <v>Direta/OSS</v>
          </cell>
          <cell r="H383">
            <v>0</v>
          </cell>
          <cell r="I383">
            <v>0</v>
          </cell>
        </row>
        <row r="384">
          <cell r="D384">
            <v>6998704</v>
          </cell>
          <cell r="E384" t="str">
            <v>COMPLEXO HOSPITALAR DOS ESTIVADORES</v>
          </cell>
          <cell r="F384" t="str">
            <v>M</v>
          </cell>
          <cell r="G384" t="str">
            <v>Direta/OSS</v>
          </cell>
          <cell r="H384">
            <v>25</v>
          </cell>
          <cell r="I384">
            <v>50</v>
          </cell>
        </row>
        <row r="385">
          <cell r="D385">
            <v>102571</v>
          </cell>
          <cell r="E385" t="str">
            <v>HOSPITAL DE CAMPANHA AFIP</v>
          </cell>
          <cell r="F385" t="str">
            <v>M</v>
          </cell>
          <cell r="G385" t="str">
            <v>Direta/OSS</v>
          </cell>
          <cell r="H385">
            <v>0</v>
          </cell>
          <cell r="I385">
            <v>0</v>
          </cell>
        </row>
        <row r="386">
          <cell r="D386">
            <v>104809</v>
          </cell>
          <cell r="E386" t="str">
            <v>HOSPITAL DE CAMPANHA UNIMED</v>
          </cell>
          <cell r="F386" t="str">
            <v>M</v>
          </cell>
          <cell r="G386" t="str">
            <v>Direta/OSS</v>
          </cell>
          <cell r="H386">
            <v>0</v>
          </cell>
          <cell r="I386">
            <v>0</v>
          </cell>
        </row>
        <row r="387">
          <cell r="D387">
            <v>102792</v>
          </cell>
          <cell r="E387" t="str">
            <v>HOSPITAL DE CAMPANHA UPA CENTRAL</v>
          </cell>
          <cell r="F387" t="str">
            <v>M</v>
          </cell>
          <cell r="G387" t="str">
            <v>Direta/OSS</v>
          </cell>
          <cell r="H387">
            <v>40</v>
          </cell>
          <cell r="I387">
            <v>40</v>
          </cell>
        </row>
        <row r="388">
          <cell r="D388">
            <v>102806</v>
          </cell>
          <cell r="E388" t="str">
            <v>HOSPITAL DE CAMPANHA UPA LESTE</v>
          </cell>
          <cell r="F388" t="str">
            <v>M</v>
          </cell>
          <cell r="G388" t="str">
            <v>Direta/OSS</v>
          </cell>
          <cell r="H388">
            <v>0</v>
          </cell>
          <cell r="I388">
            <v>20</v>
          </cell>
        </row>
        <row r="389">
          <cell r="D389">
            <v>104795</v>
          </cell>
          <cell r="E389" t="str">
            <v>HOSPITAL DE CAMPANHA VITÓRIA</v>
          </cell>
          <cell r="F389" t="str">
            <v>M</v>
          </cell>
          <cell r="G389" t="str">
            <v>Direta/OSS</v>
          </cell>
          <cell r="H389">
            <v>70</v>
          </cell>
          <cell r="I389">
            <v>40</v>
          </cell>
        </row>
        <row r="390">
          <cell r="D390">
            <v>2079720</v>
          </cell>
          <cell r="E390" t="str">
            <v>HOSPITAL GUILHERME ALVARO SANTOS</v>
          </cell>
          <cell r="F390" t="str">
            <v>E</v>
          </cell>
          <cell r="G390" t="str">
            <v>Direta</v>
          </cell>
          <cell r="H390">
            <v>14</v>
          </cell>
          <cell r="I390">
            <v>60</v>
          </cell>
        </row>
        <row r="391">
          <cell r="D391">
            <v>2080354</v>
          </cell>
          <cell r="E391" t="str">
            <v>HOSPITAL SANTO ANTONIO SANTOS</v>
          </cell>
          <cell r="F391" t="str">
            <v>M</v>
          </cell>
          <cell r="G391" t="str">
            <v>Priv.s. fins lucrativos</v>
          </cell>
          <cell r="H391">
            <v>0</v>
          </cell>
          <cell r="I391">
            <v>0</v>
          </cell>
        </row>
        <row r="392">
          <cell r="D392">
            <v>2080354</v>
          </cell>
          <cell r="E392" t="str">
            <v>HOSPITAL SANTO ANTONIO SANTOS</v>
          </cell>
          <cell r="F392" t="str">
            <v>M</v>
          </cell>
          <cell r="G392" t="str">
            <v>Priv.s. fins lucrativos</v>
          </cell>
          <cell r="H392">
            <v>24</v>
          </cell>
          <cell r="I392">
            <v>19</v>
          </cell>
        </row>
        <row r="393">
          <cell r="D393">
            <v>2025752</v>
          </cell>
          <cell r="E393" t="str">
            <v>SANTA CASA DE SANTOS</v>
          </cell>
          <cell r="F393" t="str">
            <v>M</v>
          </cell>
          <cell r="G393" t="str">
            <v>Priv.s. fins lucrativos</v>
          </cell>
          <cell r="H393">
            <v>6</v>
          </cell>
          <cell r="I393">
            <v>60</v>
          </cell>
        </row>
        <row r="394">
          <cell r="D394">
            <v>2025752</v>
          </cell>
          <cell r="E394" t="str">
            <v>SANTA CASA DE SANTOS</v>
          </cell>
          <cell r="F394" t="str">
            <v>M</v>
          </cell>
          <cell r="G394" t="str">
            <v>Priv.s. fins lucrativos</v>
          </cell>
          <cell r="H394">
            <v>0</v>
          </cell>
          <cell r="I394">
            <v>0</v>
          </cell>
        </row>
        <row r="395">
          <cell r="D395">
            <v>2698471</v>
          </cell>
          <cell r="E395" t="str">
            <v>SECAO HOSPITAL MUNICIPAL DR ARTHUR DOMINGUES PINTO</v>
          </cell>
          <cell r="F395" t="str">
            <v>M</v>
          </cell>
          <cell r="G395" t="str">
            <v>Direta/OSS</v>
          </cell>
          <cell r="H395">
            <v>16</v>
          </cell>
          <cell r="I395">
            <v>13</v>
          </cell>
        </row>
        <row r="396">
          <cell r="D396">
            <v>2042894</v>
          </cell>
          <cell r="E396" t="str">
            <v>SECAO PRONTO SOCORRO CENTRAL SEPROS C</v>
          </cell>
          <cell r="F396" t="str">
            <v>M</v>
          </cell>
          <cell r="G396" t="str">
            <v>Direta/OSS</v>
          </cell>
          <cell r="H396">
            <v>0</v>
          </cell>
          <cell r="I396">
            <v>15</v>
          </cell>
        </row>
        <row r="397">
          <cell r="D397">
            <v>179914</v>
          </cell>
          <cell r="E397" t="str">
            <v>HOSPITAL DE CAMPANHA AREA CONTINENTAL</v>
          </cell>
          <cell r="F397" t="str">
            <v>M</v>
          </cell>
          <cell r="G397" t="str">
            <v>Direta/OSS</v>
          </cell>
          <cell r="H397">
            <v>0</v>
          </cell>
          <cell r="I397">
            <v>0</v>
          </cell>
        </row>
        <row r="398">
          <cell r="D398">
            <v>3021378</v>
          </cell>
          <cell r="E398" t="str">
            <v>HOSPITAL DE CAMPANHA INSULAR</v>
          </cell>
          <cell r="F398" t="str">
            <v>M</v>
          </cell>
          <cell r="G398" t="str">
            <v>Direta/OSS</v>
          </cell>
          <cell r="H398">
            <v>0</v>
          </cell>
          <cell r="I398">
            <v>0</v>
          </cell>
        </row>
        <row r="399">
          <cell r="D399">
            <v>7371349</v>
          </cell>
          <cell r="E399" t="str">
            <v>HOSPITAL DR OLAVO HORNEAUX DE MOURA SAO VICENTE</v>
          </cell>
          <cell r="F399" t="str">
            <v>M</v>
          </cell>
          <cell r="G399" t="str">
            <v>Direta/OSS</v>
          </cell>
          <cell r="H399">
            <v>0</v>
          </cell>
          <cell r="I399">
            <v>12</v>
          </cell>
        </row>
        <row r="400">
          <cell r="D400">
            <v>3021378</v>
          </cell>
          <cell r="E400" t="str">
            <v>HOSPITAL MUNICIPAL DE SAO VICENTE</v>
          </cell>
          <cell r="F400" t="str">
            <v>M</v>
          </cell>
          <cell r="G400" t="str">
            <v>Direta/OSS</v>
          </cell>
          <cell r="H400">
            <v>33</v>
          </cell>
          <cell r="I400">
            <v>20</v>
          </cell>
        </row>
        <row r="401">
          <cell r="D401">
            <v>2080729</v>
          </cell>
          <cell r="E401" t="str">
            <v>HOSPITAL SAO JOSE SAO VICENTE</v>
          </cell>
          <cell r="F401" t="str">
            <v>M</v>
          </cell>
          <cell r="G401" t="str">
            <v>Priv.s. fins lucrativos</v>
          </cell>
          <cell r="H401">
            <v>0</v>
          </cell>
          <cell r="I401">
            <v>6</v>
          </cell>
        </row>
        <row r="402">
          <cell r="D402">
            <v>5033543</v>
          </cell>
          <cell r="E402" t="str">
            <v>CASA TRANSITORIA ANDRE LUIZ</v>
          </cell>
          <cell r="F402" t="str">
            <v>E</v>
          </cell>
          <cell r="G402" t="str">
            <v>Priv.s. fins lucrativos</v>
          </cell>
          <cell r="H402">
            <v>0</v>
          </cell>
          <cell r="I402">
            <v>0</v>
          </cell>
        </row>
        <row r="403">
          <cell r="D403">
            <v>636800</v>
          </cell>
          <cell r="E403" t="str">
            <v>HOSPITAL ESTADUAL COVID 19- AME BARRETOS</v>
          </cell>
          <cell r="F403" t="str">
            <v>E</v>
          </cell>
          <cell r="G403" t="str">
            <v>OSS</v>
          </cell>
          <cell r="H403">
            <v>2</v>
          </cell>
          <cell r="I403">
            <v>10</v>
          </cell>
        </row>
        <row r="404">
          <cell r="D404">
            <v>2090236</v>
          </cell>
          <cell r="E404" t="str">
            <v>FUNDACAO PIO XII BARRETOS</v>
          </cell>
          <cell r="F404" t="str">
            <v>E</v>
          </cell>
          <cell r="G404" t="str">
            <v>Priv.s. fins lucrativos</v>
          </cell>
          <cell r="H404">
            <v>10</v>
          </cell>
          <cell r="I404">
            <v>20</v>
          </cell>
        </row>
        <row r="405">
          <cell r="D405">
            <v>9662561</v>
          </cell>
          <cell r="E405" t="str">
            <v>HOSPITAL DE AMOR NOSSA SENHORA</v>
          </cell>
          <cell r="F405" t="str">
            <v>M</v>
          </cell>
          <cell r="G405" t="str">
            <v>Priv.s. fins lucrativos</v>
          </cell>
          <cell r="H405">
            <v>0</v>
          </cell>
          <cell r="I405">
            <v>52</v>
          </cell>
        </row>
        <row r="406">
          <cell r="D406">
            <v>9662561</v>
          </cell>
          <cell r="E406" t="str">
            <v>HOSPITAL DE AMOR NOSSA SENHORA</v>
          </cell>
          <cell r="F406" t="str">
            <v>M</v>
          </cell>
          <cell r="G406" t="str">
            <v>Priv.s. fins lucrativos</v>
          </cell>
          <cell r="H406">
            <v>0</v>
          </cell>
          <cell r="I406">
            <v>0</v>
          </cell>
        </row>
        <row r="407">
          <cell r="D407">
            <v>2092611</v>
          </cell>
          <cell r="E407" t="str">
            <v>SANTA CASA DE BARRETOS</v>
          </cell>
          <cell r="F407" t="str">
            <v>M</v>
          </cell>
          <cell r="G407" t="str">
            <v>Priv.s. fins lucrativos</v>
          </cell>
          <cell r="H407">
            <v>16</v>
          </cell>
          <cell r="I407">
            <v>30</v>
          </cell>
        </row>
        <row r="408">
          <cell r="D408">
            <v>7035861</v>
          </cell>
          <cell r="E408" t="str">
            <v>UPA ZAID ABRÃO  GERAIGE</v>
          </cell>
          <cell r="F408" t="str">
            <v>M</v>
          </cell>
          <cell r="G408" t="str">
            <v>Direta/OSS</v>
          </cell>
          <cell r="H408">
            <v>0</v>
          </cell>
          <cell r="I408">
            <v>0</v>
          </cell>
        </row>
        <row r="409">
          <cell r="D409">
            <v>255297</v>
          </cell>
          <cell r="E409" t="str">
            <v>HOSPITAL ESTADUAL COVID 19 BEBEDOURO</v>
          </cell>
          <cell r="F409" t="str">
            <v>E</v>
          </cell>
          <cell r="G409" t="str">
            <v>Direta</v>
          </cell>
          <cell r="H409">
            <v>20</v>
          </cell>
          <cell r="I409">
            <v>20</v>
          </cell>
        </row>
        <row r="410">
          <cell r="D410">
            <v>2082381</v>
          </cell>
          <cell r="E410" t="str">
            <v>HOSPITAL MUNICIPAL DE BEBEDOURO JULIA PINTO CALDEIRA</v>
          </cell>
          <cell r="F410" t="str">
            <v>M</v>
          </cell>
          <cell r="G410" t="str">
            <v>Direta/OSS</v>
          </cell>
          <cell r="H410">
            <v>16</v>
          </cell>
          <cell r="I410">
            <v>6</v>
          </cell>
        </row>
        <row r="411">
          <cell r="D411">
            <v>2081296</v>
          </cell>
          <cell r="E411" t="str">
            <v>HOSPITAL JOAO DEPIERI DE CAJOBI</v>
          </cell>
          <cell r="F411" t="str">
            <v>M</v>
          </cell>
          <cell r="G411" t="str">
            <v>Priv.s. fins lucrativos</v>
          </cell>
          <cell r="H411">
            <v>5</v>
          </cell>
          <cell r="I411">
            <v>0</v>
          </cell>
        </row>
        <row r="412">
          <cell r="D412">
            <v>2095912</v>
          </cell>
          <cell r="E412" t="str">
            <v>HOSPITAL JOSE VENANCIO</v>
          </cell>
          <cell r="F412" t="str">
            <v>M</v>
          </cell>
          <cell r="G412" t="str">
            <v>Priv.s. fins lucrativos</v>
          </cell>
          <cell r="H412">
            <v>10</v>
          </cell>
          <cell r="I412">
            <v>0</v>
          </cell>
        </row>
        <row r="413">
          <cell r="D413">
            <v>2078414</v>
          </cell>
          <cell r="E413" t="str">
            <v>SANTA CASA DE GUAIRA</v>
          </cell>
          <cell r="F413" t="str">
            <v>M</v>
          </cell>
          <cell r="G413" t="str">
            <v>Priv.s. fins lucrativos</v>
          </cell>
          <cell r="H413">
            <v>11</v>
          </cell>
          <cell r="I413">
            <v>0</v>
          </cell>
        </row>
        <row r="414">
          <cell r="D414">
            <v>2023865</v>
          </cell>
          <cell r="E414" t="str">
            <v>HOSPITAL MUNICIPAL DR AMADEU PAGLIUSO</v>
          </cell>
          <cell r="F414" t="str">
            <v>M</v>
          </cell>
          <cell r="G414" t="str">
            <v>Direta/OSS</v>
          </cell>
          <cell r="H414">
            <v>3</v>
          </cell>
          <cell r="I414">
            <v>0</v>
          </cell>
        </row>
        <row r="415">
          <cell r="D415">
            <v>2053500</v>
          </cell>
          <cell r="E415" t="str">
            <v>HOSPITAL SENHOR BOM JESUS</v>
          </cell>
          <cell r="F415" t="str">
            <v>M</v>
          </cell>
          <cell r="G415" t="str">
            <v>Priv.s. fins lucrativos</v>
          </cell>
          <cell r="H415">
            <v>9</v>
          </cell>
          <cell r="I415">
            <v>0</v>
          </cell>
        </row>
        <row r="416">
          <cell r="D416">
            <v>2053519</v>
          </cell>
          <cell r="E416" t="str">
            <v>MATERNIDADE FERNANDO MAGALHAES</v>
          </cell>
          <cell r="F416" t="str">
            <v>M</v>
          </cell>
          <cell r="G416" t="str">
            <v>Priv.s. fins lucrativos</v>
          </cell>
          <cell r="H416">
            <v>5</v>
          </cell>
          <cell r="I416">
            <v>0</v>
          </cell>
        </row>
        <row r="417">
          <cell r="D417">
            <v>2082845</v>
          </cell>
          <cell r="E417" t="str">
            <v>SANTA CASA DE OLIMPIA</v>
          </cell>
          <cell r="F417" t="str">
            <v>M</v>
          </cell>
          <cell r="G417" t="str">
            <v>Priv.s. fins lucrativos</v>
          </cell>
          <cell r="H417">
            <v>0</v>
          </cell>
          <cell r="I417">
            <v>0</v>
          </cell>
        </row>
        <row r="418">
          <cell r="D418">
            <v>2082845</v>
          </cell>
          <cell r="E418" t="str">
            <v>SANTA CASA DE OLIMPIA</v>
          </cell>
          <cell r="F418" t="str">
            <v>M</v>
          </cell>
          <cell r="G418" t="str">
            <v>Priv.s. fins lucrativos</v>
          </cell>
          <cell r="H418">
            <v>0</v>
          </cell>
          <cell r="I418">
            <v>0</v>
          </cell>
        </row>
        <row r="419">
          <cell r="D419">
            <v>2082845</v>
          </cell>
          <cell r="E419" t="str">
            <v>SANTA CASA DE OLIMPIA</v>
          </cell>
          <cell r="F419" t="str">
            <v>M</v>
          </cell>
          <cell r="G419" t="str">
            <v>Priv.s. fins lucrativos</v>
          </cell>
          <cell r="H419">
            <v>30</v>
          </cell>
          <cell r="I419">
            <v>20</v>
          </cell>
        </row>
        <row r="420">
          <cell r="D420">
            <v>2083213</v>
          </cell>
          <cell r="E420" t="str">
            <v>HOSPITAL TERRA ROXA</v>
          </cell>
          <cell r="F420" t="str">
            <v>M</v>
          </cell>
          <cell r="G420" t="str">
            <v>Priv.s. fins lucrativos</v>
          </cell>
          <cell r="H420">
            <v>5</v>
          </cell>
          <cell r="I420">
            <v>0</v>
          </cell>
        </row>
        <row r="421">
          <cell r="D421">
            <v>2092093</v>
          </cell>
          <cell r="E421" t="str">
            <v>HOSPITAL E MATERNIDADE SAO VICENTE DE PAULO VIRADOURO</v>
          </cell>
          <cell r="F421" t="str">
            <v>M</v>
          </cell>
          <cell r="G421" t="str">
            <v>Priv.s. fins lucrativos</v>
          </cell>
          <cell r="H421">
            <v>0</v>
          </cell>
          <cell r="I421">
            <v>0</v>
          </cell>
        </row>
        <row r="422">
          <cell r="D422">
            <v>2774720</v>
          </cell>
          <cell r="E422" t="str">
            <v>HOSPITAL DE AGUDOS</v>
          </cell>
          <cell r="F422" t="str">
            <v>M</v>
          </cell>
          <cell r="G422" t="str">
            <v>Priv.s. fins lucrativos</v>
          </cell>
          <cell r="H422">
            <v>0</v>
          </cell>
          <cell r="I422">
            <v>0</v>
          </cell>
        </row>
        <row r="423">
          <cell r="D423">
            <v>2077515</v>
          </cell>
          <cell r="E423" t="str">
            <v>HOSPITAL SAO VICENTE DE PAULA DE ARANDU</v>
          </cell>
          <cell r="F423" t="str">
            <v>M</v>
          </cell>
          <cell r="G423" t="str">
            <v>Direta/OSS</v>
          </cell>
          <cell r="H423">
            <v>0</v>
          </cell>
          <cell r="I423">
            <v>0</v>
          </cell>
        </row>
        <row r="424">
          <cell r="D424">
            <v>2791668</v>
          </cell>
          <cell r="E424" t="str">
            <v>SANTA CASA DE AREALVA</v>
          </cell>
          <cell r="F424" t="str">
            <v>M</v>
          </cell>
          <cell r="G424" t="str">
            <v>Priv.s. fins lucrativos</v>
          </cell>
          <cell r="H424">
            <v>4</v>
          </cell>
          <cell r="I424">
            <v>0</v>
          </cell>
        </row>
        <row r="425">
          <cell r="D425">
            <v>2083604</v>
          </cell>
          <cell r="E425" t="str">
            <v>SANTA CASA DE AVARE</v>
          </cell>
          <cell r="F425" t="str">
            <v>M</v>
          </cell>
          <cell r="G425" t="str">
            <v>Priv.s. fins lucrativos</v>
          </cell>
          <cell r="H425">
            <v>0</v>
          </cell>
          <cell r="I425">
            <v>0</v>
          </cell>
        </row>
        <row r="426">
          <cell r="D426">
            <v>2083604</v>
          </cell>
          <cell r="E426" t="str">
            <v>SANTA CASA DE AVARE</v>
          </cell>
          <cell r="F426" t="str">
            <v>M</v>
          </cell>
          <cell r="G426" t="str">
            <v>Priv.s. fins lucrativos</v>
          </cell>
          <cell r="H426">
            <v>16</v>
          </cell>
          <cell r="I426">
            <v>24</v>
          </cell>
        </row>
        <row r="427">
          <cell r="D427">
            <v>2791676</v>
          </cell>
          <cell r="E427" t="str">
            <v>SANTA CASA DE BARIRI</v>
          </cell>
          <cell r="F427" t="str">
            <v>M</v>
          </cell>
          <cell r="G427" t="str">
            <v>Priv.s. fins lucrativos</v>
          </cell>
          <cell r="H427">
            <v>30</v>
          </cell>
          <cell r="I427">
            <v>9</v>
          </cell>
        </row>
        <row r="428">
          <cell r="D428">
            <v>2082632</v>
          </cell>
          <cell r="E428" t="str">
            <v>HOSPITAL E MATERNIDADE SAO JOSE BARRA BONITA</v>
          </cell>
          <cell r="F428" t="str">
            <v>M</v>
          </cell>
          <cell r="G428" t="str">
            <v>Priv.s. fins lucrativos</v>
          </cell>
          <cell r="H428">
            <v>20</v>
          </cell>
          <cell r="I428">
            <v>6</v>
          </cell>
        </row>
        <row r="429">
          <cell r="D429">
            <v>2790556</v>
          </cell>
          <cell r="E429" t="str">
            <v>HOSPITAL DE BASE DE BAURU</v>
          </cell>
          <cell r="F429" t="str">
            <v>E</v>
          </cell>
          <cell r="G429" t="str">
            <v>OSS</v>
          </cell>
          <cell r="H429">
            <v>0</v>
          </cell>
          <cell r="I429">
            <v>28</v>
          </cell>
        </row>
        <row r="430">
          <cell r="D430">
            <v>213527</v>
          </cell>
          <cell r="E430" t="str">
            <v>HOSPITAL ESTADUAL DE CAMPANHA COVID 19 BAURU</v>
          </cell>
          <cell r="F430" t="str">
            <v>E</v>
          </cell>
          <cell r="G430" t="str">
            <v>Outros</v>
          </cell>
          <cell r="H430">
            <v>40</v>
          </cell>
          <cell r="I430">
            <v>0</v>
          </cell>
        </row>
        <row r="431">
          <cell r="D431">
            <v>2790564</v>
          </cell>
          <cell r="E431" t="str">
            <v>HOSPITAL DE REABILITACAO DE ANOMALIAS CRANIOFACIAIS BAURU</v>
          </cell>
          <cell r="F431" t="str">
            <v>E</v>
          </cell>
          <cell r="G431" t="str">
            <v>Universitário</v>
          </cell>
          <cell r="H431">
            <v>0</v>
          </cell>
          <cell r="I431">
            <v>0</v>
          </cell>
        </row>
        <row r="432">
          <cell r="D432">
            <v>2790602</v>
          </cell>
          <cell r="E432" t="str">
            <v>HOSPITAL ESTADUAL BAURU</v>
          </cell>
          <cell r="F432" t="str">
            <v>E</v>
          </cell>
          <cell r="G432" t="str">
            <v>OSS</v>
          </cell>
          <cell r="H432">
            <v>68</v>
          </cell>
          <cell r="I432">
            <v>66</v>
          </cell>
        </row>
        <row r="433">
          <cell r="D433">
            <v>2790602</v>
          </cell>
          <cell r="E433" t="str">
            <v>HOSPITAL ESTADUAL BAURU</v>
          </cell>
          <cell r="F433" t="str">
            <v>E</v>
          </cell>
          <cell r="G433" t="str">
            <v>OSS</v>
          </cell>
          <cell r="H433">
            <v>0</v>
          </cell>
          <cell r="I433">
            <v>0</v>
          </cell>
        </row>
        <row r="434">
          <cell r="D434">
            <v>2790734</v>
          </cell>
          <cell r="E434" t="str">
            <v>INSTITUTO LAURO DE SOUZA LIMA BAURU</v>
          </cell>
          <cell r="F434" t="str">
            <v>E</v>
          </cell>
          <cell r="G434" t="str">
            <v>Direta</v>
          </cell>
          <cell r="H434">
            <v>0</v>
          </cell>
          <cell r="I434">
            <v>0</v>
          </cell>
        </row>
        <row r="435">
          <cell r="D435">
            <v>2790580</v>
          </cell>
          <cell r="E435" t="str">
            <v>MATERNIDADE SANTA ISABEL</v>
          </cell>
          <cell r="F435" t="str">
            <v>E</v>
          </cell>
          <cell r="G435" t="str">
            <v>OSS</v>
          </cell>
          <cell r="H435">
            <v>2</v>
          </cell>
          <cell r="I435">
            <v>0</v>
          </cell>
        </row>
        <row r="436">
          <cell r="D436">
            <v>105120</v>
          </cell>
          <cell r="E436" t="str">
            <v>POSTO AVANÇADO COVID 19</v>
          </cell>
          <cell r="F436" t="str">
            <v>M</v>
          </cell>
          <cell r="G436" t="str">
            <v>Direta/OSS</v>
          </cell>
          <cell r="H436">
            <v>5</v>
          </cell>
          <cell r="I436">
            <v>8</v>
          </cell>
        </row>
        <row r="437">
          <cell r="D437">
            <v>2791730</v>
          </cell>
          <cell r="E437" t="str">
            <v>SANTA CASA DE MISERICORDIA DE BOCAINA</v>
          </cell>
          <cell r="F437" t="str">
            <v>M</v>
          </cell>
          <cell r="G437" t="str">
            <v>Priv.s. fins lucrativos</v>
          </cell>
          <cell r="H437">
            <v>6</v>
          </cell>
          <cell r="I437">
            <v>0</v>
          </cell>
        </row>
        <row r="438">
          <cell r="D438">
            <v>2090309</v>
          </cell>
          <cell r="E438" t="str">
            <v>CENTRO DE ATENCAO INTEGRAL A SAUDE CANTIDIO DE MOURA CAMPOS</v>
          </cell>
          <cell r="F438" t="str">
            <v>E</v>
          </cell>
          <cell r="G438" t="str">
            <v>Direta</v>
          </cell>
          <cell r="H438">
            <v>0</v>
          </cell>
          <cell r="I438">
            <v>0</v>
          </cell>
        </row>
        <row r="439">
          <cell r="D439">
            <v>650595</v>
          </cell>
          <cell r="E439" t="str">
            <v>HOSPITAL ESTADUAL COVID 19-  AME BOTUCATU</v>
          </cell>
          <cell r="F439" t="str">
            <v>E</v>
          </cell>
          <cell r="G439" t="str">
            <v>OSS</v>
          </cell>
          <cell r="H439">
            <v>16</v>
          </cell>
          <cell r="I439">
            <v>11</v>
          </cell>
        </row>
        <row r="440">
          <cell r="D440">
            <v>2748223</v>
          </cell>
          <cell r="E440" t="str">
            <v>HOSPITAL DAS CLINICAS DA FACULDADE DE MEDICINA DE BOTUCATU</v>
          </cell>
          <cell r="F440" t="str">
            <v>E</v>
          </cell>
          <cell r="G440" t="str">
            <v>Universitário</v>
          </cell>
          <cell r="H440">
            <v>0</v>
          </cell>
          <cell r="I440">
            <v>0</v>
          </cell>
        </row>
        <row r="441">
          <cell r="D441">
            <v>2748223</v>
          </cell>
          <cell r="E441" t="str">
            <v>HOSPITAL DAS CLINICAS DA FACULDADE DE MEDICINA DE BOTUCATU</v>
          </cell>
          <cell r="F441" t="str">
            <v>E</v>
          </cell>
          <cell r="G441" t="str">
            <v>Universitário</v>
          </cell>
          <cell r="H441">
            <v>0</v>
          </cell>
          <cell r="I441">
            <v>0</v>
          </cell>
        </row>
        <row r="442">
          <cell r="D442">
            <v>2748223</v>
          </cell>
          <cell r="E442" t="str">
            <v>HOSPITAL DAS CLINICAS DA FACULDADE DE MEDICINA DE BOTUCATU</v>
          </cell>
          <cell r="F442" t="str">
            <v>E</v>
          </cell>
          <cell r="G442" t="str">
            <v>Universitário</v>
          </cell>
          <cell r="H442">
            <v>70</v>
          </cell>
          <cell r="I442">
            <v>70</v>
          </cell>
        </row>
        <row r="443">
          <cell r="D443">
            <v>2081784</v>
          </cell>
          <cell r="E443" t="str">
            <v>HOSPITAL SANTA THEREZINHA BROTAS</v>
          </cell>
          <cell r="F443" t="str">
            <v>M</v>
          </cell>
          <cell r="G443" t="str">
            <v>Priv.s. fins lucrativos</v>
          </cell>
          <cell r="H443">
            <v>7</v>
          </cell>
          <cell r="I443">
            <v>0</v>
          </cell>
        </row>
        <row r="444">
          <cell r="D444">
            <v>2791684</v>
          </cell>
          <cell r="E444" t="str">
            <v>SANTA CASA DE CAFELANDIA</v>
          </cell>
          <cell r="F444" t="str">
            <v>M</v>
          </cell>
          <cell r="G444" t="str">
            <v>Priv.s. fins lucrativos</v>
          </cell>
          <cell r="H444">
            <v>8</v>
          </cell>
          <cell r="I444">
            <v>0</v>
          </cell>
        </row>
        <row r="445">
          <cell r="D445">
            <v>2090333</v>
          </cell>
          <cell r="E445" t="str">
            <v>SANTA CASA DE CERQUEIRA CESAR</v>
          </cell>
          <cell r="F445" t="str">
            <v>M</v>
          </cell>
          <cell r="G445" t="str">
            <v>Priv.s. fins lucrativos</v>
          </cell>
          <cell r="H445">
            <v>5</v>
          </cell>
          <cell r="I445">
            <v>0</v>
          </cell>
        </row>
        <row r="446">
          <cell r="D446">
            <v>7210094</v>
          </cell>
          <cell r="E446" t="str">
            <v>HOSPITAL MUNICIPAL DE CONCHAS</v>
          </cell>
          <cell r="F446" t="str">
            <v>M</v>
          </cell>
          <cell r="G446" t="str">
            <v>Direta/OSS</v>
          </cell>
          <cell r="H446">
            <v>8</v>
          </cell>
          <cell r="I446">
            <v>0</v>
          </cell>
        </row>
        <row r="447">
          <cell r="D447">
            <v>2791692</v>
          </cell>
          <cell r="E447" t="str">
            <v>SANTA CASA DE DOIS CORREGOS</v>
          </cell>
          <cell r="F447" t="str">
            <v>M</v>
          </cell>
          <cell r="G447" t="str">
            <v>Priv.s. fins lucrativos</v>
          </cell>
          <cell r="H447">
            <v>5</v>
          </cell>
          <cell r="I447">
            <v>0</v>
          </cell>
        </row>
        <row r="448">
          <cell r="D448">
            <v>2790637</v>
          </cell>
          <cell r="E448" t="str">
            <v>HOSPITAL SANTA LUZIA DUARTINA</v>
          </cell>
          <cell r="F448" t="str">
            <v>M</v>
          </cell>
          <cell r="G448" t="str">
            <v>Priv.s. fins lucrativos</v>
          </cell>
          <cell r="H448">
            <v>11</v>
          </cell>
          <cell r="I448">
            <v>0</v>
          </cell>
        </row>
        <row r="449">
          <cell r="D449">
            <v>2092638</v>
          </cell>
          <cell r="E449" t="str">
            <v>SANTA CASA DE FARTURA</v>
          </cell>
          <cell r="F449" t="str">
            <v>M</v>
          </cell>
          <cell r="G449" t="str">
            <v>Priv.s. fins lucrativos</v>
          </cell>
          <cell r="H449">
            <v>5</v>
          </cell>
          <cell r="I449">
            <v>0</v>
          </cell>
        </row>
        <row r="450">
          <cell r="D450">
            <v>2791706</v>
          </cell>
          <cell r="E450" t="str">
            <v>SANTA CASA DE GETULINA</v>
          </cell>
          <cell r="F450" t="str">
            <v>M</v>
          </cell>
          <cell r="G450" t="str">
            <v>Priv.s. fins lucrativos</v>
          </cell>
          <cell r="H450">
            <v>5</v>
          </cell>
          <cell r="I450">
            <v>0</v>
          </cell>
        </row>
        <row r="451">
          <cell r="D451">
            <v>2791714</v>
          </cell>
          <cell r="E451" t="str">
            <v>SANTA CASA DE IACANGA</v>
          </cell>
          <cell r="F451" t="str">
            <v>M</v>
          </cell>
          <cell r="G451" t="str">
            <v>Priv.s. fins lucrativos</v>
          </cell>
          <cell r="H451">
            <v>3</v>
          </cell>
          <cell r="I451">
            <v>0</v>
          </cell>
        </row>
        <row r="452">
          <cell r="D452">
            <v>2093227</v>
          </cell>
          <cell r="E452" t="str">
            <v>IRMANDADE DA SANTA CASA DE MISERICORDIA DE ITAI</v>
          </cell>
          <cell r="F452" t="str">
            <v>M</v>
          </cell>
          <cell r="G452" t="str">
            <v>Priv.s. fins lucrativos</v>
          </cell>
          <cell r="H452">
            <v>5</v>
          </cell>
          <cell r="I452">
            <v>0</v>
          </cell>
        </row>
        <row r="453">
          <cell r="D453">
            <v>2751674</v>
          </cell>
          <cell r="E453" t="str">
            <v>HOSPITAL E MATERNIDADE NOSSA SENHORA DAS GRACAS</v>
          </cell>
          <cell r="F453" t="str">
            <v>M</v>
          </cell>
          <cell r="G453" t="str">
            <v>Priv.s. fins lucrativos</v>
          </cell>
          <cell r="H453">
            <v>16</v>
          </cell>
          <cell r="I453">
            <v>4</v>
          </cell>
        </row>
        <row r="454">
          <cell r="D454">
            <v>2079224</v>
          </cell>
          <cell r="E454" t="str">
            <v>HOSPITAL SAO JOSE</v>
          </cell>
          <cell r="F454" t="str">
            <v>M</v>
          </cell>
          <cell r="G454" t="str">
            <v>Priv.s. fins lucrativos</v>
          </cell>
          <cell r="H454">
            <v>5</v>
          </cell>
          <cell r="I454">
            <v>0</v>
          </cell>
        </row>
        <row r="455">
          <cell r="D455">
            <v>2076942</v>
          </cell>
          <cell r="E455" t="str">
            <v>HOSPITAL DE ITATINGA</v>
          </cell>
          <cell r="F455" t="str">
            <v>M</v>
          </cell>
          <cell r="G455" t="str">
            <v>Priv.s. fins lucrativos</v>
          </cell>
          <cell r="H455">
            <v>3</v>
          </cell>
          <cell r="I455">
            <v>0</v>
          </cell>
        </row>
        <row r="456">
          <cell r="D456">
            <v>2083086</v>
          </cell>
          <cell r="E456" t="str">
            <v>HOSPITAL AMARAL CARVALHO JAU</v>
          </cell>
          <cell r="F456" t="str">
            <v>E</v>
          </cell>
          <cell r="G456" t="str">
            <v>Priv.s. fins lucrativos</v>
          </cell>
          <cell r="H456">
            <v>29</v>
          </cell>
          <cell r="I456">
            <v>35</v>
          </cell>
        </row>
        <row r="457">
          <cell r="D457">
            <v>2790653</v>
          </cell>
          <cell r="E457" t="str">
            <v>HOSPITAL TEREZA PERLATTI JAU</v>
          </cell>
          <cell r="F457" t="str">
            <v>E</v>
          </cell>
          <cell r="G457" t="str">
            <v>Priv.s. fins lucrativos</v>
          </cell>
          <cell r="H457">
            <v>0</v>
          </cell>
          <cell r="I457">
            <v>0</v>
          </cell>
        </row>
        <row r="458">
          <cell r="D458">
            <v>2791722</v>
          </cell>
          <cell r="E458" t="str">
            <v>SANTA CASA DE JAU</v>
          </cell>
          <cell r="F458" t="str">
            <v>M</v>
          </cell>
          <cell r="G458" t="str">
            <v>Priv.s. fins lucrativos</v>
          </cell>
          <cell r="H458">
            <v>30</v>
          </cell>
          <cell r="I458">
            <v>57</v>
          </cell>
        </row>
        <row r="459">
          <cell r="D459">
            <v>2079976</v>
          </cell>
          <cell r="E459" t="str">
            <v>SANTA CASA DE LARANJAL PAULISTA</v>
          </cell>
          <cell r="F459" t="str">
            <v>M</v>
          </cell>
          <cell r="G459" t="str">
            <v>Priv.s. fins lucrativos</v>
          </cell>
          <cell r="H459">
            <v>0</v>
          </cell>
          <cell r="I459">
            <v>0</v>
          </cell>
        </row>
        <row r="460">
          <cell r="D460">
            <v>2079976</v>
          </cell>
          <cell r="E460" t="str">
            <v>SANTA CASA DE LARANJAL PAULISTA</v>
          </cell>
          <cell r="F460" t="str">
            <v>M</v>
          </cell>
          <cell r="G460" t="str">
            <v>Priv.s. fins lucrativos</v>
          </cell>
          <cell r="H460">
            <v>10</v>
          </cell>
          <cell r="I460">
            <v>10</v>
          </cell>
        </row>
        <row r="461">
          <cell r="D461">
            <v>2077582</v>
          </cell>
          <cell r="E461" t="str">
            <v>HOSPITAL NOSSA SENHORA DA PIEDADE</v>
          </cell>
          <cell r="F461" t="str">
            <v>M</v>
          </cell>
          <cell r="G461" t="str">
            <v>Priv.s. fins lucrativos</v>
          </cell>
          <cell r="H461">
            <v>0</v>
          </cell>
          <cell r="I461">
            <v>0</v>
          </cell>
        </row>
        <row r="462">
          <cell r="D462">
            <v>2077582</v>
          </cell>
          <cell r="E462" t="str">
            <v>HOSPITAL NOSSA SENHORA DA PIEDADE</v>
          </cell>
          <cell r="F462" t="str">
            <v>M</v>
          </cell>
          <cell r="G462" t="str">
            <v>Priv.s. fins lucrativos</v>
          </cell>
          <cell r="H462">
            <v>64</v>
          </cell>
          <cell r="I462">
            <v>15</v>
          </cell>
        </row>
        <row r="463">
          <cell r="D463">
            <v>2081725</v>
          </cell>
          <cell r="E463" t="str">
            <v>CAIS CLEMENTE FERREIRA DE LINS</v>
          </cell>
          <cell r="F463" t="str">
            <v>E</v>
          </cell>
          <cell r="G463" t="str">
            <v>Direta</v>
          </cell>
          <cell r="H463">
            <v>0</v>
          </cell>
          <cell r="I463">
            <v>0</v>
          </cell>
        </row>
        <row r="464">
          <cell r="D464">
            <v>2758245</v>
          </cell>
          <cell r="E464" t="str">
            <v>SANTA CASA DE LINS</v>
          </cell>
          <cell r="F464" t="str">
            <v>M</v>
          </cell>
          <cell r="G464" t="str">
            <v>Priv.s. fins lucrativos</v>
          </cell>
          <cell r="H464">
            <v>17</v>
          </cell>
          <cell r="I464">
            <v>23</v>
          </cell>
        </row>
        <row r="465">
          <cell r="D465">
            <v>2082942</v>
          </cell>
          <cell r="E465" t="str">
            <v>SANTA CASA DE MACATUBA</v>
          </cell>
          <cell r="F465" t="str">
            <v>M</v>
          </cell>
          <cell r="G465" t="str">
            <v>Priv.s. fins lucrativos</v>
          </cell>
          <cell r="H465">
            <v>12</v>
          </cell>
          <cell r="I465">
            <v>0</v>
          </cell>
        </row>
        <row r="466">
          <cell r="D466">
            <v>6603378</v>
          </cell>
          <cell r="E466" t="str">
            <v>HOSPITAL MUNICIPAL LEONARDUS VAN MELLIS</v>
          </cell>
          <cell r="F466" t="str">
            <v>M</v>
          </cell>
          <cell r="G466" t="str">
            <v>Direta/OSS</v>
          </cell>
          <cell r="H466">
            <v>6</v>
          </cell>
          <cell r="I466">
            <v>0</v>
          </cell>
        </row>
        <row r="467">
          <cell r="D467">
            <v>2791749</v>
          </cell>
          <cell r="E467" t="str">
            <v>SANTA CASA DE PEDERNEIRAS</v>
          </cell>
          <cell r="F467" t="str">
            <v>M</v>
          </cell>
          <cell r="G467" t="str">
            <v>Priv.s. fins lucrativos</v>
          </cell>
          <cell r="H467">
            <v>0</v>
          </cell>
          <cell r="I467">
            <v>0</v>
          </cell>
        </row>
        <row r="468">
          <cell r="D468">
            <v>2791749</v>
          </cell>
          <cell r="E468" t="str">
            <v>SANTA CASA DE PEDERNEIRAS</v>
          </cell>
          <cell r="F468" t="str">
            <v>M</v>
          </cell>
          <cell r="G468" t="str">
            <v>Priv.s. fins lucrativos</v>
          </cell>
          <cell r="H468">
            <v>16</v>
          </cell>
          <cell r="I468">
            <v>8</v>
          </cell>
        </row>
        <row r="469">
          <cell r="D469">
            <v>2081350</v>
          </cell>
          <cell r="E469" t="str">
            <v>HOSPITAL DE PIRAJU</v>
          </cell>
          <cell r="F469" t="str">
            <v>M</v>
          </cell>
          <cell r="G469" t="str">
            <v>Priv.s. fins lucrativos</v>
          </cell>
          <cell r="H469">
            <v>11</v>
          </cell>
          <cell r="I469">
            <v>0</v>
          </cell>
        </row>
        <row r="470">
          <cell r="D470">
            <v>2790998</v>
          </cell>
          <cell r="E470" t="str">
            <v>LAR IRMA DULCE NA PROVIDENCIA DE DEUS PIRAJUI</v>
          </cell>
          <cell r="F470" t="str">
            <v>E</v>
          </cell>
          <cell r="G470" t="str">
            <v>Priv.s. fins lucrativos</v>
          </cell>
          <cell r="H470">
            <v>0</v>
          </cell>
          <cell r="I470">
            <v>0</v>
          </cell>
        </row>
        <row r="471">
          <cell r="D471">
            <v>2080370</v>
          </cell>
          <cell r="E471" t="str">
            <v>SANTA CASA DE PIRAJUI</v>
          </cell>
          <cell r="F471" t="str">
            <v>M</v>
          </cell>
          <cell r="G471" t="str">
            <v>Priv.s. fins lucrativos</v>
          </cell>
          <cell r="H471">
            <v>31</v>
          </cell>
          <cell r="I471">
            <v>0</v>
          </cell>
        </row>
        <row r="472">
          <cell r="D472">
            <v>2791757</v>
          </cell>
          <cell r="E472" t="str">
            <v>SANTA CASA DE PIRATININGA</v>
          </cell>
          <cell r="F472" t="str">
            <v>M</v>
          </cell>
          <cell r="G472" t="str">
            <v>Priv.s. fins lucrativos</v>
          </cell>
          <cell r="H472">
            <v>8</v>
          </cell>
          <cell r="I472">
            <v>0</v>
          </cell>
        </row>
        <row r="473">
          <cell r="D473">
            <v>2790610</v>
          </cell>
          <cell r="E473" t="str">
            <v>HOSPITAL GERAL PREFEITO MIGUEL MARTIN GUALDA DE PROMISSAO</v>
          </cell>
          <cell r="F473" t="str">
            <v>E</v>
          </cell>
          <cell r="G473" t="str">
            <v>Direta</v>
          </cell>
          <cell r="H473">
            <v>27</v>
          </cell>
          <cell r="I473">
            <v>26</v>
          </cell>
        </row>
        <row r="474">
          <cell r="D474">
            <v>2080443</v>
          </cell>
          <cell r="E474" t="str">
            <v>HOSPITAL DA CASA PIA SAO VICENTE DE PAULA</v>
          </cell>
          <cell r="F474" t="str">
            <v>M</v>
          </cell>
          <cell r="G474" t="str">
            <v>Priv.s. fins lucrativos</v>
          </cell>
          <cell r="H474">
            <v>9</v>
          </cell>
          <cell r="I474">
            <v>5</v>
          </cell>
        </row>
        <row r="475">
          <cell r="D475">
            <v>2082934</v>
          </cell>
          <cell r="E475" t="str">
            <v>SANTA CASA DE MISERICORDIA DE TAGUAI</v>
          </cell>
          <cell r="F475" t="str">
            <v>M</v>
          </cell>
          <cell r="G475" t="str">
            <v>Priv.s. fins lucrativos</v>
          </cell>
          <cell r="H475">
            <v>13</v>
          </cell>
          <cell r="I475">
            <v>0</v>
          </cell>
        </row>
        <row r="476">
          <cell r="D476">
            <v>2079879</v>
          </cell>
          <cell r="E476" t="str">
            <v>SANTA CASA DE TAQUARITUBA</v>
          </cell>
          <cell r="F476" t="str">
            <v>M</v>
          </cell>
          <cell r="G476" t="str">
            <v>Priv.s. fins lucrativos</v>
          </cell>
          <cell r="H476">
            <v>5</v>
          </cell>
          <cell r="I476">
            <v>10</v>
          </cell>
        </row>
        <row r="477">
          <cell r="D477">
            <v>2080605</v>
          </cell>
          <cell r="E477" t="str">
            <v>HOSPITAL PADRE NICANOR MERINO TORRINHA</v>
          </cell>
          <cell r="F477" t="str">
            <v>M</v>
          </cell>
          <cell r="G477" t="str">
            <v>Priv.s. fins lucrativos</v>
          </cell>
          <cell r="H477">
            <v>6</v>
          </cell>
          <cell r="I477">
            <v>0</v>
          </cell>
        </row>
        <row r="478">
          <cell r="D478">
            <v>2077558</v>
          </cell>
          <cell r="E478" t="str">
            <v>HOSPITAL GERAL DR FRANCISCO TOZZI</v>
          </cell>
          <cell r="F478" t="str">
            <v>M</v>
          </cell>
          <cell r="G478" t="str">
            <v>Priv.s. fins lucrativos</v>
          </cell>
          <cell r="H478">
            <v>10</v>
          </cell>
          <cell r="I478">
            <v>0</v>
          </cell>
        </row>
        <row r="479">
          <cell r="D479">
            <v>2058790</v>
          </cell>
          <cell r="E479" t="str">
            <v>HOSPITAL MUNICIPAL DR WALDEMAR TEBALDI</v>
          </cell>
          <cell r="F479" t="str">
            <v>M</v>
          </cell>
          <cell r="G479" t="str">
            <v>Direta/OSS</v>
          </cell>
          <cell r="H479">
            <v>35</v>
          </cell>
          <cell r="I479">
            <v>31</v>
          </cell>
        </row>
        <row r="480">
          <cell r="D480">
            <v>2082179</v>
          </cell>
          <cell r="E480" t="str">
            <v>HOSPITAL SAO FRANCISCO DE AMERICANA</v>
          </cell>
          <cell r="F480" t="str">
            <v>M</v>
          </cell>
          <cell r="G480" t="str">
            <v>Priv.s. fins lucrativos</v>
          </cell>
          <cell r="H480">
            <v>0</v>
          </cell>
          <cell r="I480">
            <v>0</v>
          </cell>
        </row>
        <row r="481">
          <cell r="D481">
            <v>2081733</v>
          </cell>
          <cell r="E481" t="str">
            <v>SEARA HOSPITAL PSIQUIATRICO</v>
          </cell>
          <cell r="F481" t="str">
            <v>M</v>
          </cell>
          <cell r="G481" t="str">
            <v>Priv.s. fins lucrativos</v>
          </cell>
          <cell r="H481">
            <v>0</v>
          </cell>
          <cell r="I481">
            <v>0</v>
          </cell>
        </row>
        <row r="482">
          <cell r="D482">
            <v>2082195</v>
          </cell>
          <cell r="E482" t="str">
            <v>BENEFICENCIA PORTUGUESA DE AMPARO</v>
          </cell>
          <cell r="F482" t="str">
            <v>M</v>
          </cell>
          <cell r="G482" t="str">
            <v>Priv.s. fins lucrativos</v>
          </cell>
          <cell r="H482">
            <v>22</v>
          </cell>
          <cell r="I482">
            <v>4</v>
          </cell>
        </row>
        <row r="483">
          <cell r="D483">
            <v>2084317</v>
          </cell>
          <cell r="E483" t="str">
            <v>CLINICA FAZENDA PALMEIRAS</v>
          </cell>
          <cell r="F483" t="str">
            <v>M</v>
          </cell>
          <cell r="G483" t="str">
            <v>Priv.s. fins lucrativos</v>
          </cell>
          <cell r="H483">
            <v>0</v>
          </cell>
          <cell r="I483">
            <v>0</v>
          </cell>
        </row>
        <row r="484">
          <cell r="D484">
            <v>2078848</v>
          </cell>
          <cell r="E484" t="str">
            <v>SANTA CASA ANNA CINTRA</v>
          </cell>
          <cell r="F484" t="str">
            <v>M</v>
          </cell>
          <cell r="G484" t="str">
            <v>Priv.s. fins lucrativos</v>
          </cell>
          <cell r="H484">
            <v>7</v>
          </cell>
          <cell r="I484">
            <v>27</v>
          </cell>
        </row>
        <row r="485">
          <cell r="D485">
            <v>9208127</v>
          </cell>
          <cell r="E485" t="str">
            <v>INSTITUTO MEDIZIN DE SAÚDE -IMEDIS</v>
          </cell>
          <cell r="F485" t="str">
            <v>M</v>
          </cell>
          <cell r="G485" t="str">
            <v>Direta/OSS</v>
          </cell>
          <cell r="H485">
            <v>0</v>
          </cell>
          <cell r="I485">
            <v>0</v>
          </cell>
        </row>
        <row r="486">
          <cell r="D486">
            <v>9208127</v>
          </cell>
          <cell r="E486" t="str">
            <v>INSTITUTO MEDIZIN DE SAÚDE -IMEDIS</v>
          </cell>
          <cell r="F486" t="str">
            <v>M</v>
          </cell>
          <cell r="G486" t="str">
            <v>Direta/OSS</v>
          </cell>
          <cell r="H486">
            <v>0</v>
          </cell>
          <cell r="I486">
            <v>5</v>
          </cell>
        </row>
        <row r="487">
          <cell r="D487">
            <v>5366828</v>
          </cell>
          <cell r="E487" t="str">
            <v>SANTA CASA DE ATIBAIA</v>
          </cell>
          <cell r="F487" t="str">
            <v>M</v>
          </cell>
          <cell r="G487" t="str">
            <v>Priv.s. fins lucrativos</v>
          </cell>
          <cell r="H487">
            <v>0</v>
          </cell>
          <cell r="I487">
            <v>0</v>
          </cell>
        </row>
        <row r="488">
          <cell r="D488">
            <v>9549846</v>
          </cell>
          <cell r="E488" t="str">
            <v>HOSPITAL BRAGANTINO</v>
          </cell>
          <cell r="F488" t="str">
            <v>M</v>
          </cell>
          <cell r="G488" t="str">
            <v>Privado</v>
          </cell>
          <cell r="H488">
            <v>0</v>
          </cell>
          <cell r="I488">
            <v>9</v>
          </cell>
        </row>
        <row r="489">
          <cell r="D489">
            <v>9439897</v>
          </cell>
          <cell r="E489" t="str">
            <v>UPA UNIDADE DE PRONTO ATENDIMENTO 24 HORAS BOM JESUS</v>
          </cell>
          <cell r="F489" t="str">
            <v>M</v>
          </cell>
          <cell r="G489" t="str">
            <v>Direta/OSS</v>
          </cell>
          <cell r="H489">
            <v>0</v>
          </cell>
          <cell r="I489">
            <v>2</v>
          </cell>
        </row>
        <row r="490">
          <cell r="D490">
            <v>7463030</v>
          </cell>
          <cell r="E490" t="str">
            <v>UPA DR VALDIR DE CAMARGO</v>
          </cell>
          <cell r="F490" t="str">
            <v>M</v>
          </cell>
          <cell r="G490" t="str">
            <v>Direta/OSS</v>
          </cell>
          <cell r="H490">
            <v>0</v>
          </cell>
          <cell r="I490">
            <v>20</v>
          </cell>
        </row>
        <row r="491">
          <cell r="D491">
            <v>7101090</v>
          </cell>
          <cell r="E491" t="str">
            <v>HOSPITAL DE OLHOS BRAGANCA</v>
          </cell>
          <cell r="F491" t="str">
            <v>M</v>
          </cell>
          <cell r="G491" t="str">
            <v>Privado</v>
          </cell>
          <cell r="H491">
            <v>0</v>
          </cell>
          <cell r="I491">
            <v>0</v>
          </cell>
        </row>
        <row r="492">
          <cell r="D492">
            <v>2704900</v>
          </cell>
          <cell r="E492" t="str">
            <v>HOSPITAL UNIVERSITARIO SAO FRANCISCO NA PROVIDENCIA DE DEUS</v>
          </cell>
          <cell r="F492" t="str">
            <v>E</v>
          </cell>
          <cell r="G492" t="str">
            <v>Priv.s. fins lucrativos</v>
          </cell>
          <cell r="H492">
            <v>0</v>
          </cell>
          <cell r="I492">
            <v>0</v>
          </cell>
        </row>
        <row r="493">
          <cell r="D493">
            <v>2704900</v>
          </cell>
          <cell r="E493" t="str">
            <v>HOSPITAL UNIVERSITARIO SAO FRANCISCO NA PROVIDENCIA DE DEUS</v>
          </cell>
          <cell r="F493" t="str">
            <v>E</v>
          </cell>
          <cell r="G493" t="str">
            <v>Priv.s. fins lucrativos</v>
          </cell>
          <cell r="H493">
            <v>10</v>
          </cell>
          <cell r="I493">
            <v>31</v>
          </cell>
        </row>
        <row r="494">
          <cell r="D494">
            <v>2688433</v>
          </cell>
          <cell r="E494" t="str">
            <v>SANTA CASA DE MISERICORDIA DE BRAGANCA PAULISTA</v>
          </cell>
          <cell r="F494" t="str">
            <v>M</v>
          </cell>
          <cell r="G494" t="str">
            <v>Priv.s. fins lucrativos</v>
          </cell>
          <cell r="H494">
            <v>30</v>
          </cell>
          <cell r="I494">
            <v>27</v>
          </cell>
        </row>
        <row r="495">
          <cell r="D495">
            <v>2079313</v>
          </cell>
          <cell r="E495" t="str">
            <v>HOSPITAL SAO ROQUE CABREUVA</v>
          </cell>
          <cell r="F495" t="str">
            <v>M</v>
          </cell>
          <cell r="G495" t="str">
            <v>Priv.s. fins lucrativos</v>
          </cell>
          <cell r="H495">
            <v>2</v>
          </cell>
          <cell r="I495">
            <v>0</v>
          </cell>
        </row>
        <row r="496">
          <cell r="D496">
            <v>2081482</v>
          </cell>
          <cell r="E496" t="str">
            <v>BOLDRINI CAMPINAS</v>
          </cell>
          <cell r="F496" t="str">
            <v>E</v>
          </cell>
          <cell r="G496" t="str">
            <v>Priv.s. fins lucrativos</v>
          </cell>
          <cell r="H496">
            <v>3</v>
          </cell>
          <cell r="I496">
            <v>0</v>
          </cell>
        </row>
        <row r="497">
          <cell r="D497">
            <v>2081946</v>
          </cell>
          <cell r="E497" t="str">
            <v>CASA DE SAUDE</v>
          </cell>
          <cell r="F497" t="str">
            <v>M</v>
          </cell>
          <cell r="G497" t="str">
            <v>Privado</v>
          </cell>
          <cell r="H497">
            <v>4</v>
          </cell>
          <cell r="I497">
            <v>14</v>
          </cell>
        </row>
        <row r="498">
          <cell r="D498">
            <v>6053858</v>
          </cell>
          <cell r="E498" t="str">
            <v>COMPLEXO HOSPITALAR PREFEITO EDIVALDO ORSI</v>
          </cell>
          <cell r="F498" t="str">
            <v>M</v>
          </cell>
          <cell r="G498" t="str">
            <v>Direta/OSS</v>
          </cell>
          <cell r="H498">
            <v>0</v>
          </cell>
          <cell r="I498">
            <v>0</v>
          </cell>
        </row>
        <row r="499">
          <cell r="D499">
            <v>6053858</v>
          </cell>
          <cell r="E499" t="str">
            <v>COMPLEXO HOSPITALAR PREFEITO EDIVALDO ORSI</v>
          </cell>
          <cell r="F499" t="str">
            <v>M</v>
          </cell>
          <cell r="G499" t="str">
            <v>Direta/OSS</v>
          </cell>
          <cell r="H499">
            <v>74</v>
          </cell>
          <cell r="I499">
            <v>101</v>
          </cell>
        </row>
        <row r="500">
          <cell r="D500">
            <v>2079798</v>
          </cell>
          <cell r="E500" t="str">
            <v>HOSPITAL DAS CLINICAS DA UNICAMP DE CAMPINAS</v>
          </cell>
          <cell r="F500" t="str">
            <v>E</v>
          </cell>
          <cell r="G500" t="str">
            <v>Universitário</v>
          </cell>
          <cell r="H500">
            <v>0</v>
          </cell>
          <cell r="I500">
            <v>0</v>
          </cell>
        </row>
        <row r="501">
          <cell r="D501">
            <v>2079798</v>
          </cell>
          <cell r="E501" t="str">
            <v>HOSPITAL DAS CLINICAS DA UNICAMP DE CAMPINAS</v>
          </cell>
          <cell r="F501" t="str">
            <v>E</v>
          </cell>
          <cell r="G501" t="str">
            <v>Universitário</v>
          </cell>
          <cell r="H501">
            <v>86</v>
          </cell>
          <cell r="I501">
            <v>79</v>
          </cell>
        </row>
        <row r="502">
          <cell r="D502">
            <v>145963</v>
          </cell>
          <cell r="E502" t="str">
            <v xml:space="preserve">HOSPITAL DE CAMPANHA </v>
          </cell>
          <cell r="F502" t="str">
            <v>M</v>
          </cell>
          <cell r="G502" t="str">
            <v>Direta/OSS</v>
          </cell>
          <cell r="H502">
            <v>0</v>
          </cell>
          <cell r="I502">
            <v>0</v>
          </cell>
        </row>
        <row r="503">
          <cell r="D503">
            <v>2082128</v>
          </cell>
          <cell r="E503" t="str">
            <v>HOSPITAL E MATERNIDADE CELSO PIERRO</v>
          </cell>
          <cell r="F503" t="str">
            <v>M</v>
          </cell>
          <cell r="G503" t="str">
            <v>Priv.s. fins lucrativos</v>
          </cell>
          <cell r="H503">
            <v>4</v>
          </cell>
          <cell r="I503">
            <v>27</v>
          </cell>
        </row>
        <row r="504">
          <cell r="D504">
            <v>604828</v>
          </cell>
          <cell r="E504" t="str">
            <v>HOSPITAL DE CAMPANHA COVID 19 ANCHIETA</v>
          </cell>
          <cell r="F504" t="str">
            <v>M</v>
          </cell>
          <cell r="G504" t="str">
            <v>Direta/OSS</v>
          </cell>
          <cell r="H504">
            <v>18</v>
          </cell>
          <cell r="I504">
            <v>6</v>
          </cell>
        </row>
        <row r="505">
          <cell r="D505">
            <v>34053</v>
          </cell>
          <cell r="E505" t="str">
            <v>HOSPITAL ESTADUAL COVID 19  AME CAMPINAS</v>
          </cell>
          <cell r="F505" t="str">
            <v>E</v>
          </cell>
          <cell r="G505" t="str">
            <v>OSS</v>
          </cell>
          <cell r="H505">
            <v>5</v>
          </cell>
          <cell r="I505">
            <v>25</v>
          </cell>
        </row>
        <row r="506">
          <cell r="D506">
            <v>2022648</v>
          </cell>
          <cell r="E506" t="str">
            <v>HOSPITAL IRMAOS PENTEADO E SANTA CASA DE CAMPINAS</v>
          </cell>
          <cell r="F506" t="str">
            <v>M</v>
          </cell>
          <cell r="G506" t="str">
            <v>Priv.s. fins lucrativos</v>
          </cell>
          <cell r="H506">
            <v>0</v>
          </cell>
          <cell r="I506">
            <v>0</v>
          </cell>
        </row>
        <row r="507">
          <cell r="D507">
            <v>2022648</v>
          </cell>
          <cell r="E507" t="str">
            <v>HOSPITAL IRMAOS PENTEADO E SANTA CASA DE CAMPINAS</v>
          </cell>
          <cell r="F507" t="str">
            <v>M</v>
          </cell>
          <cell r="G507" t="str">
            <v>Priv.s. fins lucrativos</v>
          </cell>
          <cell r="H507">
            <v>0</v>
          </cell>
          <cell r="I507">
            <v>0</v>
          </cell>
        </row>
        <row r="508">
          <cell r="D508">
            <v>2022648</v>
          </cell>
          <cell r="E508" t="str">
            <v>HOSPITAL IRMAOS PENTEADO E SANTA CASA DE CAMPINAS</v>
          </cell>
          <cell r="F508" t="str">
            <v>M</v>
          </cell>
          <cell r="G508" t="str">
            <v>Priv.s. fins lucrativos</v>
          </cell>
          <cell r="H508">
            <v>17</v>
          </cell>
          <cell r="I508">
            <v>28</v>
          </cell>
        </row>
        <row r="509">
          <cell r="D509">
            <v>2811626</v>
          </cell>
          <cell r="E509" t="str">
            <v>HOSPITAL METROPOLITANO CAMPINAS</v>
          </cell>
          <cell r="F509" t="str">
            <v>M</v>
          </cell>
          <cell r="G509" t="str">
            <v>Privado</v>
          </cell>
          <cell r="H509">
            <v>18</v>
          </cell>
          <cell r="I509">
            <v>15</v>
          </cell>
        </row>
        <row r="510">
          <cell r="D510">
            <v>2081490</v>
          </cell>
          <cell r="E510" t="str">
            <v>HOSPITAL MUNICIPAL DR MARIO GATTI CAMPINAS</v>
          </cell>
          <cell r="F510" t="str">
            <v>M</v>
          </cell>
          <cell r="G510" t="str">
            <v>Direta/OSS</v>
          </cell>
          <cell r="H510">
            <v>0</v>
          </cell>
          <cell r="I510">
            <v>0</v>
          </cell>
        </row>
        <row r="511">
          <cell r="D511">
            <v>2081490</v>
          </cell>
          <cell r="E511" t="str">
            <v>HOSPITAL MUNICIPAL DR MARIO GATTI CAMPINAS</v>
          </cell>
          <cell r="F511" t="str">
            <v>M</v>
          </cell>
          <cell r="G511" t="str">
            <v>Direta/OSS</v>
          </cell>
          <cell r="H511">
            <v>22</v>
          </cell>
          <cell r="I511">
            <v>62</v>
          </cell>
        </row>
        <row r="512">
          <cell r="D512">
            <v>2023148</v>
          </cell>
          <cell r="E512" t="str">
            <v>HOSPITAL SAMARITANO DE CAMPINAS</v>
          </cell>
          <cell r="F512" t="str">
            <v>M</v>
          </cell>
          <cell r="G512" t="str">
            <v>Privado</v>
          </cell>
          <cell r="H512">
            <v>0</v>
          </cell>
          <cell r="I512">
            <v>3</v>
          </cell>
        </row>
        <row r="513">
          <cell r="D513">
            <v>2022621</v>
          </cell>
          <cell r="E513" t="str">
            <v>MATERNIDADE DE CAMPINAS</v>
          </cell>
          <cell r="F513" t="str">
            <v>M</v>
          </cell>
          <cell r="G513" t="str">
            <v>Priv.s. fins lucrativos</v>
          </cell>
          <cell r="H513">
            <v>0</v>
          </cell>
          <cell r="I513">
            <v>7</v>
          </cell>
        </row>
        <row r="514">
          <cell r="D514">
            <v>2078465</v>
          </cell>
          <cell r="E514" t="str">
            <v>REAL SOCIEDADE PORTUGUESA DE BENEFICENCIA</v>
          </cell>
          <cell r="F514" t="str">
            <v>M</v>
          </cell>
          <cell r="G514" t="str">
            <v>Priv.s. fins lucrativos</v>
          </cell>
          <cell r="H514">
            <v>10</v>
          </cell>
          <cell r="I514">
            <v>10</v>
          </cell>
        </row>
        <row r="515">
          <cell r="D515">
            <v>2084252</v>
          </cell>
          <cell r="E515" t="str">
            <v>SOBRAPAR CAMPINAS</v>
          </cell>
          <cell r="F515" t="str">
            <v>E</v>
          </cell>
          <cell r="G515" t="str">
            <v>Priv.s. fins lucrativos</v>
          </cell>
          <cell r="H515">
            <v>0</v>
          </cell>
          <cell r="I515">
            <v>1</v>
          </cell>
        </row>
        <row r="516">
          <cell r="D516">
            <v>197831</v>
          </cell>
          <cell r="E516" t="str">
            <v>UPA CARLOS LOURENÇO - HOSP CAMPANHA</v>
          </cell>
          <cell r="F516" t="str">
            <v>M</v>
          </cell>
          <cell r="G516" t="str">
            <v>Direta/OSS</v>
          </cell>
          <cell r="H516">
            <v>27</v>
          </cell>
          <cell r="I516">
            <v>6</v>
          </cell>
        </row>
        <row r="517">
          <cell r="D517">
            <v>2087219</v>
          </cell>
          <cell r="E517" t="str">
            <v>HOSPITAL DE CLINICAS CAMPO LIMPO PAULISTA</v>
          </cell>
          <cell r="F517" t="str">
            <v>M</v>
          </cell>
          <cell r="G517" t="str">
            <v>Direta/OSS</v>
          </cell>
          <cell r="H517">
            <v>13</v>
          </cell>
          <cell r="I517">
            <v>53</v>
          </cell>
        </row>
        <row r="518">
          <cell r="D518">
            <v>9639659</v>
          </cell>
          <cell r="E518" t="str">
            <v>SANTA CASA DE MISERICORDIA DE COSMOPOLIS</v>
          </cell>
          <cell r="F518" t="str">
            <v>M</v>
          </cell>
          <cell r="G518" t="str">
            <v>Priv.s. fins lucrativos</v>
          </cell>
          <cell r="H518">
            <v>20</v>
          </cell>
          <cell r="I518">
            <v>5</v>
          </cell>
        </row>
        <row r="519">
          <cell r="D519">
            <v>2087715</v>
          </cell>
          <cell r="E519" t="str">
            <v>HOSPITAL E MATERNIDADE MUNICIPAL GOVERNADOR MARIO COVAS</v>
          </cell>
          <cell r="F519" t="str">
            <v>M</v>
          </cell>
          <cell r="G519" t="str">
            <v>Direta/OSS</v>
          </cell>
          <cell r="H519">
            <v>15</v>
          </cell>
          <cell r="I519">
            <v>7</v>
          </cell>
        </row>
        <row r="520">
          <cell r="D520">
            <v>110612</v>
          </cell>
          <cell r="E520" t="str">
            <v>UNIDADE RESPIRATÓRIA NOVA HORTOLANDIA</v>
          </cell>
          <cell r="F520" t="str">
            <v>M</v>
          </cell>
          <cell r="G520" t="str">
            <v>Direta/OSS</v>
          </cell>
          <cell r="H520">
            <v>0</v>
          </cell>
          <cell r="I520">
            <v>26</v>
          </cell>
        </row>
        <row r="521">
          <cell r="D521">
            <v>2784602</v>
          </cell>
          <cell r="E521" t="str">
            <v>HOSPITAL AUGUSTO DE OLIVEIRA CAMARGO</v>
          </cell>
          <cell r="F521" t="str">
            <v>M</v>
          </cell>
          <cell r="G521" t="str">
            <v>Priv.s. fins lucrativos</v>
          </cell>
          <cell r="H521">
            <v>0</v>
          </cell>
          <cell r="I521">
            <v>0</v>
          </cell>
        </row>
        <row r="522">
          <cell r="D522">
            <v>2784602</v>
          </cell>
          <cell r="E522" t="str">
            <v>HOSPITAL AUGUSTO DE OLIVEIRA CAMARGO</v>
          </cell>
          <cell r="F522" t="str">
            <v>M</v>
          </cell>
          <cell r="G522" t="str">
            <v>Priv.s. fins lucrativos</v>
          </cell>
          <cell r="H522">
            <v>0</v>
          </cell>
          <cell r="I522">
            <v>0</v>
          </cell>
        </row>
        <row r="523">
          <cell r="D523">
            <v>2784602</v>
          </cell>
          <cell r="E523" t="str">
            <v>HOSPITAL AUGUSTO DE OLIVEIRA CAMARGO</v>
          </cell>
          <cell r="F523" t="str">
            <v>M</v>
          </cell>
          <cell r="G523" t="str">
            <v>Priv.s. fins lucrativos</v>
          </cell>
          <cell r="H523">
            <v>78</v>
          </cell>
          <cell r="I523">
            <v>52</v>
          </cell>
        </row>
        <row r="524">
          <cell r="D524">
            <v>2084244</v>
          </cell>
          <cell r="E524" t="str">
            <v>IRPSI</v>
          </cell>
          <cell r="F524" t="str">
            <v>M</v>
          </cell>
          <cell r="G524" t="str">
            <v>Priv.s. fins lucrativos</v>
          </cell>
          <cell r="H524">
            <v>0</v>
          </cell>
          <cell r="I524">
            <v>0</v>
          </cell>
        </row>
        <row r="525">
          <cell r="D525">
            <v>2080206</v>
          </cell>
          <cell r="E525" t="str">
            <v>HOSPITAL ITATIBA</v>
          </cell>
          <cell r="F525" t="str">
            <v>M</v>
          </cell>
          <cell r="G525" t="str">
            <v>Privado</v>
          </cell>
          <cell r="H525">
            <v>58</v>
          </cell>
          <cell r="I525">
            <v>0</v>
          </cell>
        </row>
        <row r="526">
          <cell r="D526">
            <v>2023709</v>
          </cell>
          <cell r="E526" t="str">
            <v>SANTA CASA DE MISERICORDIA DE ITATIBA</v>
          </cell>
          <cell r="F526" t="str">
            <v>M</v>
          </cell>
          <cell r="G526" t="str">
            <v>Priv.s. fins lucrativos</v>
          </cell>
          <cell r="H526">
            <v>0</v>
          </cell>
          <cell r="I526">
            <v>0</v>
          </cell>
        </row>
        <row r="527">
          <cell r="D527">
            <v>2023709</v>
          </cell>
          <cell r="E527" t="str">
            <v>SANTA CASA DE MISERICORDIA DE ITATIBA</v>
          </cell>
          <cell r="F527" t="str">
            <v>M</v>
          </cell>
          <cell r="G527" t="str">
            <v>Priv.s. fins lucrativos</v>
          </cell>
          <cell r="H527">
            <v>26</v>
          </cell>
          <cell r="I527">
            <v>25</v>
          </cell>
        </row>
        <row r="528">
          <cell r="D528">
            <v>2078538</v>
          </cell>
          <cell r="E528" t="str">
            <v>HOSPITAL NOSSA SENHORA APARECIDA</v>
          </cell>
          <cell r="F528" t="str">
            <v>M</v>
          </cell>
          <cell r="G528" t="str">
            <v>Priv.s. fins lucrativos</v>
          </cell>
          <cell r="H528">
            <v>18</v>
          </cell>
          <cell r="I528">
            <v>13</v>
          </cell>
        </row>
        <row r="529">
          <cell r="D529">
            <v>2023474</v>
          </cell>
          <cell r="E529" t="str">
            <v>HOSPITAL MUNICIPAL WALTER FERRARI</v>
          </cell>
          <cell r="F529" t="str">
            <v>M</v>
          </cell>
          <cell r="G529" t="str">
            <v>Direta/OSS</v>
          </cell>
          <cell r="H529">
            <v>0</v>
          </cell>
          <cell r="I529">
            <v>0</v>
          </cell>
        </row>
        <row r="530">
          <cell r="D530">
            <v>2023474</v>
          </cell>
          <cell r="E530" t="str">
            <v>HOSPITAL MUNICIPAL WALTER FERRARI</v>
          </cell>
          <cell r="F530" t="str">
            <v>M</v>
          </cell>
          <cell r="G530" t="str">
            <v>Direta/OSS</v>
          </cell>
          <cell r="H530">
            <v>10</v>
          </cell>
          <cell r="I530">
            <v>25</v>
          </cell>
        </row>
        <row r="531">
          <cell r="D531">
            <v>2086719</v>
          </cell>
          <cell r="E531" t="str">
            <v>SANTA CASA DE MISERICORDIA DE JOANOPOLIS</v>
          </cell>
          <cell r="F531" t="str">
            <v>M</v>
          </cell>
          <cell r="G531" t="str">
            <v>Direta/OSS</v>
          </cell>
          <cell r="H531">
            <v>2</v>
          </cell>
          <cell r="I531">
            <v>0</v>
          </cell>
        </row>
        <row r="532">
          <cell r="D532">
            <v>2786435</v>
          </cell>
          <cell r="E532" t="str">
            <v>HCSVP HOSPITAL SAO VICENTE</v>
          </cell>
          <cell r="F532" t="str">
            <v>M</v>
          </cell>
          <cell r="G532" t="str">
            <v>Priv.s. fins lucrativos</v>
          </cell>
          <cell r="H532">
            <v>155</v>
          </cell>
          <cell r="I532">
            <v>103</v>
          </cell>
        </row>
        <row r="533">
          <cell r="D533">
            <v>2786435</v>
          </cell>
          <cell r="E533" t="str">
            <v>HCSVP HOSPITAL SAO VICENTE</v>
          </cell>
          <cell r="F533" t="str">
            <v>M</v>
          </cell>
          <cell r="G533" t="str">
            <v>Priv.s. fins lucrativos</v>
          </cell>
          <cell r="H533">
            <v>0</v>
          </cell>
          <cell r="I533">
            <v>0</v>
          </cell>
        </row>
        <row r="534">
          <cell r="D534">
            <v>2716801</v>
          </cell>
          <cell r="E534" t="str">
            <v>HOSPITAL DA CRIANCA GRENDACC</v>
          </cell>
          <cell r="F534" t="str">
            <v>M</v>
          </cell>
          <cell r="G534" t="str">
            <v>Priv.s. fins lucrativos</v>
          </cell>
          <cell r="H534">
            <v>1</v>
          </cell>
          <cell r="I534">
            <v>0</v>
          </cell>
        </row>
        <row r="535">
          <cell r="D535">
            <v>9661409</v>
          </cell>
          <cell r="E535" t="str">
            <v>UPA VETOR OESTE</v>
          </cell>
          <cell r="F535" t="str">
            <v>M</v>
          </cell>
          <cell r="G535" t="str">
            <v>Direta/OSS</v>
          </cell>
          <cell r="H535">
            <v>14</v>
          </cell>
          <cell r="I535">
            <v>0</v>
          </cell>
        </row>
        <row r="536">
          <cell r="D536">
            <v>3759660</v>
          </cell>
          <cell r="E536" t="str">
            <v>HOSPITAL DIA OFTALMOLOGICO</v>
          </cell>
          <cell r="F536" t="str">
            <v>M</v>
          </cell>
          <cell r="G536" t="str">
            <v>Privado</v>
          </cell>
          <cell r="H536">
            <v>0</v>
          </cell>
          <cell r="I536">
            <v>0</v>
          </cell>
        </row>
        <row r="537">
          <cell r="D537">
            <v>7573162</v>
          </cell>
          <cell r="E537" t="str">
            <v>HOSPITAL REGIONAL DE JUNDIAI</v>
          </cell>
          <cell r="F537" t="str">
            <v>E</v>
          </cell>
          <cell r="G537" t="str">
            <v>OSS</v>
          </cell>
          <cell r="H537">
            <v>8</v>
          </cell>
          <cell r="I537">
            <v>10</v>
          </cell>
        </row>
        <row r="538">
          <cell r="D538">
            <v>3012212</v>
          </cell>
          <cell r="E538" t="str">
            <v>HU HOSPITAL UNIVERSITARIO</v>
          </cell>
          <cell r="F538" t="str">
            <v>M</v>
          </cell>
          <cell r="G538" t="str">
            <v>Direta/OSS</v>
          </cell>
          <cell r="H538">
            <v>10</v>
          </cell>
          <cell r="I538">
            <v>6</v>
          </cell>
        </row>
        <row r="539">
          <cell r="D539">
            <v>2079917</v>
          </cell>
          <cell r="E539" t="str">
            <v>SANTA CASA DE LOUVEIRA</v>
          </cell>
          <cell r="F539" t="str">
            <v>M</v>
          </cell>
          <cell r="G539" t="str">
            <v>Priv.s. fins lucrativos</v>
          </cell>
          <cell r="H539">
            <v>2</v>
          </cell>
          <cell r="I539">
            <v>11</v>
          </cell>
        </row>
        <row r="540">
          <cell r="D540">
            <v>2078341</v>
          </cell>
          <cell r="E540" t="str">
            <v>ASSOCIACAO HOSPITAL BENEFICENTE SAGRADO CORACAO DE JESUS</v>
          </cell>
          <cell r="F540" t="str">
            <v>M</v>
          </cell>
          <cell r="G540" t="str">
            <v>Priv.s. fins lucrativos</v>
          </cell>
          <cell r="H540">
            <v>6</v>
          </cell>
          <cell r="I540">
            <v>0</v>
          </cell>
        </row>
        <row r="541">
          <cell r="D541">
            <v>6680968</v>
          </cell>
          <cell r="E541" t="str">
            <v>HOSPITAL MUNICIPAL SANTO ANTONIO</v>
          </cell>
          <cell r="F541" t="str">
            <v>M</v>
          </cell>
          <cell r="G541" t="str">
            <v>Direta/OSS</v>
          </cell>
          <cell r="H541">
            <v>3</v>
          </cell>
          <cell r="I541">
            <v>3</v>
          </cell>
        </row>
        <row r="542">
          <cell r="D542">
            <v>2084023</v>
          </cell>
          <cell r="E542" t="str">
            <v>HOSPITAL MUNICIPAL DE NAZARE PAULISTA</v>
          </cell>
          <cell r="F542" t="str">
            <v>M</v>
          </cell>
          <cell r="G542" t="str">
            <v>Direta/OSS</v>
          </cell>
          <cell r="H542">
            <v>4</v>
          </cell>
          <cell r="I542">
            <v>0</v>
          </cell>
        </row>
        <row r="543">
          <cell r="D543">
            <v>103462</v>
          </cell>
          <cell r="E543" t="str">
            <v>HOSPITAL DE CAMPANHA</v>
          </cell>
          <cell r="F543" t="str">
            <v>M</v>
          </cell>
          <cell r="G543" t="str">
            <v>Direta/OSS</v>
          </cell>
          <cell r="H543">
            <v>12</v>
          </cell>
          <cell r="I543">
            <v>2</v>
          </cell>
        </row>
        <row r="544">
          <cell r="D544">
            <v>2058308</v>
          </cell>
          <cell r="E544" t="str">
            <v>HOSPITAL MUNICIPAL DR ACILIO CARREON GARCIA</v>
          </cell>
          <cell r="F544" t="str">
            <v>M</v>
          </cell>
          <cell r="G544" t="str">
            <v>Direta/OSS</v>
          </cell>
          <cell r="H544">
            <v>6</v>
          </cell>
          <cell r="I544">
            <v>0</v>
          </cell>
        </row>
        <row r="545">
          <cell r="D545">
            <v>2081059</v>
          </cell>
          <cell r="E545" t="str">
            <v>HOSPITAL MUNICIPAL DE PAULINIA</v>
          </cell>
          <cell r="F545" t="str">
            <v>M</v>
          </cell>
          <cell r="G545" t="str">
            <v>Direta/OSS</v>
          </cell>
          <cell r="H545">
            <v>11</v>
          </cell>
          <cell r="I545">
            <v>22</v>
          </cell>
        </row>
        <row r="546">
          <cell r="D546">
            <v>2078422</v>
          </cell>
          <cell r="E546" t="str">
            <v>FUNBEPE PEDREIRA</v>
          </cell>
          <cell r="F546" t="str">
            <v>M</v>
          </cell>
          <cell r="G546" t="str">
            <v>Direta/OSS</v>
          </cell>
          <cell r="H546">
            <v>0</v>
          </cell>
          <cell r="I546">
            <v>0</v>
          </cell>
        </row>
        <row r="547">
          <cell r="D547">
            <v>2078422</v>
          </cell>
          <cell r="E547" t="str">
            <v>FUNBEPE PEDREIRA</v>
          </cell>
          <cell r="F547" t="str">
            <v>M</v>
          </cell>
          <cell r="G547" t="str">
            <v>Direta/OSS</v>
          </cell>
          <cell r="H547">
            <v>35</v>
          </cell>
          <cell r="I547">
            <v>35</v>
          </cell>
        </row>
        <row r="548">
          <cell r="D548">
            <v>7822421</v>
          </cell>
          <cell r="E548" t="str">
            <v>HOSPITAL E MATERNIDADE HUMBERTO PIVA</v>
          </cell>
          <cell r="F548" t="str">
            <v>M</v>
          </cell>
          <cell r="G548" t="str">
            <v>Direta/OSS</v>
          </cell>
          <cell r="H548">
            <v>0</v>
          </cell>
          <cell r="I548">
            <v>0</v>
          </cell>
        </row>
        <row r="549">
          <cell r="D549">
            <v>6792456</v>
          </cell>
          <cell r="E549" t="str">
            <v>UPA ROSA AMERI TORICELLI</v>
          </cell>
          <cell r="F549" t="str">
            <v>M</v>
          </cell>
          <cell r="G549" t="str">
            <v>Direta/OSS</v>
          </cell>
          <cell r="H549">
            <v>0</v>
          </cell>
          <cell r="I549">
            <v>2</v>
          </cell>
        </row>
        <row r="550">
          <cell r="D550">
            <v>2079852</v>
          </cell>
          <cell r="E550" t="str">
            <v>SANTA CASA DE PIRACAIA</v>
          </cell>
          <cell r="F550" t="str">
            <v>M</v>
          </cell>
          <cell r="G550" t="str">
            <v>Priv.s. fins lucrativos</v>
          </cell>
          <cell r="H550">
            <v>4</v>
          </cell>
          <cell r="I550">
            <v>0</v>
          </cell>
        </row>
        <row r="551">
          <cell r="D551">
            <v>174378</v>
          </cell>
          <cell r="E551" t="str">
            <v>HOSPITAL DE CAMPANHA SANTA BARBARA DOESTE</v>
          </cell>
          <cell r="F551" t="str">
            <v>M</v>
          </cell>
          <cell r="G551" t="str">
            <v>Priv.s. fins lucrativos</v>
          </cell>
          <cell r="H551">
            <v>70</v>
          </cell>
          <cell r="I551">
            <v>20</v>
          </cell>
        </row>
        <row r="552">
          <cell r="D552">
            <v>2079232</v>
          </cell>
          <cell r="E552" t="str">
            <v>HOSPITAL SANTA BARBARA</v>
          </cell>
          <cell r="F552" t="str">
            <v>M</v>
          </cell>
          <cell r="G552" t="str">
            <v>Priv.s. fins lucrativos</v>
          </cell>
          <cell r="H552">
            <v>0</v>
          </cell>
          <cell r="I552">
            <v>0</v>
          </cell>
        </row>
        <row r="553">
          <cell r="D553">
            <v>2079232</v>
          </cell>
          <cell r="E553" t="str">
            <v>HOSPITAL SANTA BARBARA</v>
          </cell>
          <cell r="F553" t="str">
            <v>M</v>
          </cell>
          <cell r="G553" t="str">
            <v>Priv.s. fins lucrativos</v>
          </cell>
          <cell r="H553">
            <v>0</v>
          </cell>
          <cell r="I553">
            <v>0</v>
          </cell>
        </row>
        <row r="554">
          <cell r="D554">
            <v>2079232</v>
          </cell>
          <cell r="E554" t="str">
            <v>HOSPITAL SANTA BARBARA</v>
          </cell>
          <cell r="F554" t="str">
            <v>M</v>
          </cell>
          <cell r="G554" t="str">
            <v>Priv.s. fins lucrativos</v>
          </cell>
          <cell r="H554">
            <v>5</v>
          </cell>
          <cell r="I554">
            <v>45</v>
          </cell>
        </row>
        <row r="555">
          <cell r="D555">
            <v>2081393</v>
          </cell>
          <cell r="E555" t="str">
            <v>HOSPITAL SANTA ROSA DE LIMA DE SERRA NEGRA</v>
          </cell>
          <cell r="F555" t="str">
            <v>M</v>
          </cell>
          <cell r="G555" t="str">
            <v>Priv.s. fins lucrativos</v>
          </cell>
          <cell r="H555">
            <v>8</v>
          </cell>
          <cell r="I555">
            <v>2</v>
          </cell>
        </row>
        <row r="556">
          <cell r="D556">
            <v>2079704</v>
          </cell>
          <cell r="E556" t="str">
            <v>HOSPITAL DR RENATO SILVA DE SOCORRO</v>
          </cell>
          <cell r="F556" t="str">
            <v>M</v>
          </cell>
          <cell r="G556" t="str">
            <v>Priv.s. fins lucrativos</v>
          </cell>
          <cell r="H556">
            <v>30</v>
          </cell>
          <cell r="I556">
            <v>7</v>
          </cell>
        </row>
        <row r="557">
          <cell r="D557">
            <v>2083981</v>
          </cell>
          <cell r="E557" t="str">
            <v>HOSPITAL ESTADUAL SUMARE</v>
          </cell>
          <cell r="F557" t="str">
            <v>E</v>
          </cell>
          <cell r="G557" t="str">
            <v>OSS</v>
          </cell>
          <cell r="H557">
            <v>0</v>
          </cell>
          <cell r="I557">
            <v>0</v>
          </cell>
        </row>
        <row r="558">
          <cell r="D558">
            <v>2083981</v>
          </cell>
          <cell r="E558" t="str">
            <v>HOSPITAL ESTADUAL SUMARE</v>
          </cell>
          <cell r="F558" t="str">
            <v>E</v>
          </cell>
          <cell r="G558" t="str">
            <v>OSS</v>
          </cell>
          <cell r="H558">
            <v>6</v>
          </cell>
          <cell r="I558">
            <v>34</v>
          </cell>
        </row>
        <row r="559">
          <cell r="D559">
            <v>2825260</v>
          </cell>
          <cell r="E559" t="str">
            <v>UPA JARDIM MACARENKO</v>
          </cell>
          <cell r="F559" t="str">
            <v>M</v>
          </cell>
          <cell r="G559" t="str">
            <v>Direta/OSS</v>
          </cell>
          <cell r="H559">
            <v>30</v>
          </cell>
          <cell r="I559">
            <v>20</v>
          </cell>
        </row>
        <row r="560">
          <cell r="D560">
            <v>2097877</v>
          </cell>
          <cell r="E560" t="str">
            <v>IRMANDADE DA SANTA CASA DE MISERICORDIA DE VALINHOS</v>
          </cell>
          <cell r="F560" t="str">
            <v>M</v>
          </cell>
          <cell r="G560" t="str">
            <v>Priv.s. fins lucrativos</v>
          </cell>
          <cell r="H560">
            <v>0</v>
          </cell>
          <cell r="I560">
            <v>0</v>
          </cell>
        </row>
        <row r="561">
          <cell r="D561">
            <v>2097877</v>
          </cell>
          <cell r="E561" t="str">
            <v>IRMANDADE DA SANTA CASA DE MISERICORDIA DE VALINHOS</v>
          </cell>
          <cell r="F561" t="str">
            <v>M</v>
          </cell>
          <cell r="G561" t="str">
            <v>Priv.s. fins lucrativos</v>
          </cell>
          <cell r="H561">
            <v>26</v>
          </cell>
          <cell r="I561">
            <v>13</v>
          </cell>
        </row>
        <row r="562">
          <cell r="D562">
            <v>3949621</v>
          </cell>
          <cell r="E562" t="str">
            <v>HOSPITAL MUNICIPAL DR AUCIPIO DA SILVA OLIVEIRA JUNIOR</v>
          </cell>
          <cell r="F562" t="str">
            <v>M</v>
          </cell>
          <cell r="G562" t="str">
            <v>Direta/OSS</v>
          </cell>
          <cell r="H562">
            <v>23</v>
          </cell>
          <cell r="I562">
            <v>2</v>
          </cell>
        </row>
        <row r="563">
          <cell r="D563">
            <v>2699915</v>
          </cell>
          <cell r="E563" t="str">
            <v>SANTA CASA DE VINHEDO</v>
          </cell>
          <cell r="F563" t="str">
            <v>M</v>
          </cell>
          <cell r="G563" t="str">
            <v>Priv.s. fins lucrativos</v>
          </cell>
          <cell r="H563">
            <v>14</v>
          </cell>
          <cell r="I563">
            <v>5</v>
          </cell>
        </row>
        <row r="564">
          <cell r="D564">
            <v>156701</v>
          </cell>
          <cell r="E564" t="str">
            <v>HOSPITAL DE CAMPANHA COVID 19</v>
          </cell>
          <cell r="F564" t="str">
            <v>M</v>
          </cell>
          <cell r="G564" t="str">
            <v>Priv.s. fins lucrativos</v>
          </cell>
          <cell r="H564">
            <v>0</v>
          </cell>
          <cell r="I564">
            <v>0</v>
          </cell>
        </row>
        <row r="565">
          <cell r="D565">
            <v>2080117</v>
          </cell>
          <cell r="E565" t="str">
            <v>HOSPITAL PSIQUIATRICO ALLAN KARDEC FRANCA SP</v>
          </cell>
          <cell r="F565" t="str">
            <v>M</v>
          </cell>
          <cell r="G565" t="str">
            <v>Priv.s. fins lucrativos</v>
          </cell>
          <cell r="H565">
            <v>0</v>
          </cell>
          <cell r="I565">
            <v>0</v>
          </cell>
        </row>
        <row r="566">
          <cell r="D566">
            <v>2705982</v>
          </cell>
          <cell r="E566" t="str">
            <v>SANTA CASA DE FRANCA</v>
          </cell>
          <cell r="F566" t="str">
            <v>E</v>
          </cell>
          <cell r="G566" t="str">
            <v>Priv.s. fins lucrativos</v>
          </cell>
          <cell r="H566">
            <v>0</v>
          </cell>
          <cell r="I566">
            <v>0</v>
          </cell>
        </row>
        <row r="567">
          <cell r="D567">
            <v>2705982</v>
          </cell>
          <cell r="E567" t="str">
            <v>SANTA CASA DE FRANCA</v>
          </cell>
          <cell r="F567" t="str">
            <v>E</v>
          </cell>
          <cell r="G567" t="str">
            <v>Priv.s. fins lucrativos</v>
          </cell>
          <cell r="H567">
            <v>24</v>
          </cell>
          <cell r="I567">
            <v>64</v>
          </cell>
        </row>
        <row r="568">
          <cell r="D568">
            <v>502138</v>
          </cell>
          <cell r="E568" t="str">
            <v>HOSPITAL ESTADUAL COVID 19- AME FRANCA</v>
          </cell>
          <cell r="F568" t="str">
            <v>E</v>
          </cell>
          <cell r="G568" t="str">
            <v>OSS</v>
          </cell>
          <cell r="H568">
            <v>3</v>
          </cell>
          <cell r="I568">
            <v>22</v>
          </cell>
        </row>
        <row r="569">
          <cell r="D569">
            <v>2083973</v>
          </cell>
          <cell r="E569" t="str">
            <v>SANTA CASA DE GUARA</v>
          </cell>
          <cell r="F569" t="str">
            <v>M</v>
          </cell>
          <cell r="G569" t="str">
            <v>Priv.s. fins lucrativos</v>
          </cell>
          <cell r="H569">
            <v>8</v>
          </cell>
          <cell r="I569">
            <v>0</v>
          </cell>
        </row>
        <row r="570">
          <cell r="D570">
            <v>2079348</v>
          </cell>
          <cell r="E570" t="str">
            <v>SANTA CASA DE IGARAPAVA</v>
          </cell>
          <cell r="F570" t="str">
            <v>M</v>
          </cell>
          <cell r="G570" t="str">
            <v>Priv.s. fins lucrativos</v>
          </cell>
          <cell r="H570">
            <v>6</v>
          </cell>
          <cell r="I570">
            <v>10</v>
          </cell>
        </row>
        <row r="571">
          <cell r="D571">
            <v>2080451</v>
          </cell>
          <cell r="E571" t="str">
            <v>SANTA CASA DE IPUA</v>
          </cell>
          <cell r="F571" t="str">
            <v>M</v>
          </cell>
          <cell r="G571" t="str">
            <v>Priv.s. fins lucrativos</v>
          </cell>
          <cell r="H571">
            <v>4</v>
          </cell>
          <cell r="I571">
            <v>15</v>
          </cell>
        </row>
        <row r="572">
          <cell r="D572">
            <v>2751704</v>
          </cell>
          <cell r="E572" t="str">
            <v>SANTA CASA DE MISERICORDIA DE ITUVERAVA</v>
          </cell>
          <cell r="F572" t="str">
            <v>M</v>
          </cell>
          <cell r="G572" t="str">
            <v>Priv.s. fins lucrativos</v>
          </cell>
          <cell r="H572">
            <v>0</v>
          </cell>
          <cell r="I572">
            <v>0</v>
          </cell>
        </row>
        <row r="573">
          <cell r="D573">
            <v>2751704</v>
          </cell>
          <cell r="E573" t="str">
            <v>SANTA CASA DE MISERICORDIA DE ITUVERAVA</v>
          </cell>
          <cell r="F573" t="str">
            <v>M</v>
          </cell>
          <cell r="G573" t="str">
            <v>Priv.s. fins lucrativos</v>
          </cell>
          <cell r="H573">
            <v>6</v>
          </cell>
          <cell r="I573">
            <v>24</v>
          </cell>
        </row>
        <row r="574">
          <cell r="D574">
            <v>2088525</v>
          </cell>
          <cell r="E574" t="str">
            <v>SANTA CASA DE MIGUELOPOLIS</v>
          </cell>
          <cell r="F574" t="str">
            <v>M</v>
          </cell>
          <cell r="G574" t="str">
            <v>Priv.s. fins lucrativos</v>
          </cell>
          <cell r="H574">
            <v>14</v>
          </cell>
          <cell r="I574">
            <v>6</v>
          </cell>
        </row>
        <row r="575">
          <cell r="D575">
            <v>2745801</v>
          </cell>
          <cell r="E575" t="str">
            <v>HOSPITAL SAO MARCOS MORRO AGUDO</v>
          </cell>
          <cell r="F575" t="str">
            <v>M</v>
          </cell>
          <cell r="G575" t="str">
            <v>Priv.s. fins lucrativos</v>
          </cell>
          <cell r="H575">
            <v>11</v>
          </cell>
          <cell r="I575">
            <v>3</v>
          </cell>
        </row>
        <row r="576">
          <cell r="D576">
            <v>2745798</v>
          </cell>
          <cell r="E576" t="str">
            <v>HOSPITAL BENEFICENTE SANTO ANTONIO ORLANDIA</v>
          </cell>
          <cell r="F576" t="str">
            <v>M</v>
          </cell>
          <cell r="G576" t="str">
            <v>Priv.s. fins lucrativos</v>
          </cell>
          <cell r="H576">
            <v>23</v>
          </cell>
          <cell r="I576">
            <v>4</v>
          </cell>
        </row>
        <row r="577">
          <cell r="D577">
            <v>2078449</v>
          </cell>
          <cell r="E577" t="str">
            <v>SANTA CASA DE PATROCINIO PAULISTA</v>
          </cell>
          <cell r="F577" t="str">
            <v>E</v>
          </cell>
          <cell r="G577" t="str">
            <v>Priv.s. fins lucrativos</v>
          </cell>
          <cell r="H577">
            <v>17</v>
          </cell>
          <cell r="I577">
            <v>10</v>
          </cell>
        </row>
        <row r="578">
          <cell r="D578">
            <v>2080478</v>
          </cell>
          <cell r="E578" t="str">
            <v>SANTA CASA DE MISERICORDIA DE PEDREGULHO</v>
          </cell>
          <cell r="F578" t="str">
            <v>E</v>
          </cell>
          <cell r="G578" t="str">
            <v>Priv.s. fins lucrativos</v>
          </cell>
          <cell r="H578">
            <v>22</v>
          </cell>
          <cell r="I578">
            <v>0</v>
          </cell>
        </row>
        <row r="579">
          <cell r="D579">
            <v>2078112</v>
          </cell>
          <cell r="E579" t="str">
            <v>HOSPITAL SANTA RITA DE SALES OLIVEIRA</v>
          </cell>
          <cell r="F579" t="str">
            <v>M</v>
          </cell>
          <cell r="G579" t="str">
            <v>Priv.s. fins lucrativos</v>
          </cell>
          <cell r="H579">
            <v>10</v>
          </cell>
          <cell r="I579">
            <v>0</v>
          </cell>
        </row>
        <row r="580">
          <cell r="D580">
            <v>149497</v>
          </cell>
          <cell r="E580" t="str">
            <v>HOSPITAL DE CAMPANHA COVID 19</v>
          </cell>
          <cell r="F580" t="str">
            <v>M</v>
          </cell>
          <cell r="G580" t="str">
            <v>Direta/OSS</v>
          </cell>
          <cell r="H580">
            <v>20</v>
          </cell>
          <cell r="I580">
            <v>0</v>
          </cell>
        </row>
        <row r="581">
          <cell r="D581">
            <v>2080044</v>
          </cell>
          <cell r="E581" t="str">
            <v>SANTA CASA DE SAO JOAQUIM DA BARRA</v>
          </cell>
          <cell r="F581" t="str">
            <v>E</v>
          </cell>
          <cell r="G581" t="str">
            <v>Priv.s. fins lucrativos</v>
          </cell>
          <cell r="H581">
            <v>7</v>
          </cell>
          <cell r="I581">
            <v>18</v>
          </cell>
        </row>
        <row r="582">
          <cell r="D582">
            <v>2082446</v>
          </cell>
          <cell r="E582" t="str">
            <v>CLINICA NOSSO LAR ADAMANTINA</v>
          </cell>
          <cell r="F582" t="str">
            <v>M</v>
          </cell>
          <cell r="G582" t="str">
            <v>Priv.s. fins lucrativos</v>
          </cell>
          <cell r="H582">
            <v>0</v>
          </cell>
          <cell r="I582">
            <v>0</v>
          </cell>
        </row>
        <row r="583">
          <cell r="D583">
            <v>2077647</v>
          </cell>
          <cell r="E583" t="str">
            <v>SANTA CASA DE ADAMANTINA</v>
          </cell>
          <cell r="F583" t="str">
            <v>M</v>
          </cell>
          <cell r="G583" t="str">
            <v>Priv.s. fins lucrativos</v>
          </cell>
          <cell r="H583">
            <v>0</v>
          </cell>
          <cell r="I583">
            <v>0</v>
          </cell>
        </row>
        <row r="584">
          <cell r="D584">
            <v>2077647</v>
          </cell>
          <cell r="E584" t="str">
            <v>SANTA CASA DE ADAMANTINA</v>
          </cell>
          <cell r="F584" t="str">
            <v>M</v>
          </cell>
          <cell r="G584" t="str">
            <v>Priv.s. fins lucrativos</v>
          </cell>
          <cell r="H584">
            <v>16</v>
          </cell>
          <cell r="I584">
            <v>13</v>
          </cell>
        </row>
        <row r="585">
          <cell r="D585">
            <v>155829</v>
          </cell>
          <cell r="E585" t="str">
            <v>HOSPITAL DE CAMPANHA DE ASSIS</v>
          </cell>
          <cell r="F585" t="str">
            <v>M</v>
          </cell>
          <cell r="G585" t="str">
            <v>Direta/OSS</v>
          </cell>
          <cell r="H585">
            <v>0</v>
          </cell>
          <cell r="I585">
            <v>0</v>
          </cell>
        </row>
        <row r="586">
          <cell r="D586">
            <v>2083094</v>
          </cell>
          <cell r="E586" t="str">
            <v>HOSPITAL REGIONAL DE ASSIS</v>
          </cell>
          <cell r="F586" t="str">
            <v>E</v>
          </cell>
          <cell r="G586" t="str">
            <v>Direta</v>
          </cell>
          <cell r="H586">
            <v>0</v>
          </cell>
          <cell r="I586">
            <v>0</v>
          </cell>
        </row>
        <row r="587">
          <cell r="D587">
            <v>2083094</v>
          </cell>
          <cell r="E587" t="str">
            <v>HOSPITAL REGIONAL DE ASSIS</v>
          </cell>
          <cell r="F587" t="str">
            <v>E</v>
          </cell>
          <cell r="G587" t="str">
            <v>Direta</v>
          </cell>
          <cell r="H587">
            <v>42</v>
          </cell>
          <cell r="I587">
            <v>20</v>
          </cell>
        </row>
        <row r="588">
          <cell r="D588">
            <v>2081083</v>
          </cell>
          <cell r="E588" t="str">
            <v>SANTA CASA DE ASSIS</v>
          </cell>
          <cell r="F588" t="str">
            <v>M</v>
          </cell>
          <cell r="G588" t="str">
            <v>Priv.s. fins lucrativos</v>
          </cell>
          <cell r="H588">
            <v>34</v>
          </cell>
          <cell r="I588">
            <v>20</v>
          </cell>
        </row>
        <row r="589">
          <cell r="D589">
            <v>7640307</v>
          </cell>
          <cell r="E589" t="str">
            <v>UPA RUY SILVA</v>
          </cell>
          <cell r="F589" t="str">
            <v>M</v>
          </cell>
          <cell r="G589" t="str">
            <v>Direta/OSS</v>
          </cell>
          <cell r="H589">
            <v>8</v>
          </cell>
          <cell r="I589">
            <v>6</v>
          </cell>
        </row>
        <row r="590">
          <cell r="D590">
            <v>2092980</v>
          </cell>
          <cell r="E590" t="str">
            <v>HOSPITAL DE BASTOS</v>
          </cell>
          <cell r="F590" t="str">
            <v>M</v>
          </cell>
          <cell r="G590" t="str">
            <v>Priv.s. fins lucrativos</v>
          </cell>
          <cell r="H590">
            <v>10</v>
          </cell>
          <cell r="I590">
            <v>0</v>
          </cell>
        </row>
        <row r="591">
          <cell r="D591">
            <v>2082497</v>
          </cell>
          <cell r="E591" t="str">
            <v>SANTA CASA HOSPITAL JESUS MARIA JOSE</v>
          </cell>
          <cell r="F591" t="str">
            <v>M</v>
          </cell>
          <cell r="G591" t="str">
            <v>Priv.s. fins lucrativos</v>
          </cell>
          <cell r="H591">
            <v>20</v>
          </cell>
          <cell r="I591">
            <v>0</v>
          </cell>
        </row>
        <row r="592">
          <cell r="D592">
            <v>2080842</v>
          </cell>
          <cell r="E592" t="str">
            <v>SANTA CASA DE MISERICORDIA DE CANDIDO MOTA</v>
          </cell>
          <cell r="F592" t="str">
            <v>M</v>
          </cell>
          <cell r="G592" t="str">
            <v>Priv.s. fins lucrativos</v>
          </cell>
          <cell r="H592">
            <v>6</v>
          </cell>
          <cell r="I592">
            <v>0</v>
          </cell>
        </row>
        <row r="593">
          <cell r="D593">
            <v>2082438</v>
          </cell>
          <cell r="E593" t="str">
            <v>SANTA CASA DE CHAVANTES</v>
          </cell>
          <cell r="F593" t="str">
            <v>E</v>
          </cell>
          <cell r="G593" t="str">
            <v>Priv.s. fins lucrativos</v>
          </cell>
          <cell r="H593">
            <v>5</v>
          </cell>
          <cell r="I593">
            <v>0</v>
          </cell>
        </row>
        <row r="594">
          <cell r="D594">
            <v>2745402</v>
          </cell>
          <cell r="E594" t="str">
            <v>SANTA CASA DE MISERICORDIA DE FLORIDA PAULISTA</v>
          </cell>
          <cell r="F594" t="str">
            <v>E</v>
          </cell>
          <cell r="G594" t="str">
            <v>Priv.s. fins lucrativos</v>
          </cell>
          <cell r="H594">
            <v>15</v>
          </cell>
          <cell r="I594">
            <v>0</v>
          </cell>
        </row>
        <row r="595">
          <cell r="D595">
            <v>2080737</v>
          </cell>
          <cell r="E595" t="str">
            <v>HOSPITAL SAO VICENTE DE GALIA</v>
          </cell>
          <cell r="F595" t="str">
            <v>M</v>
          </cell>
          <cell r="G595" t="str">
            <v>Priv.s. fins lucrativos</v>
          </cell>
          <cell r="H595">
            <v>8</v>
          </cell>
          <cell r="I595">
            <v>0</v>
          </cell>
        </row>
        <row r="596">
          <cell r="D596">
            <v>9680500</v>
          </cell>
          <cell r="E596" t="str">
            <v>AHBB</v>
          </cell>
          <cell r="F596" t="str">
            <v>M</v>
          </cell>
          <cell r="G596" t="str">
            <v>Priv.s. fins lucrativos</v>
          </cell>
          <cell r="H596">
            <v>7</v>
          </cell>
          <cell r="I596">
            <v>6</v>
          </cell>
        </row>
        <row r="597">
          <cell r="D597">
            <v>2745356</v>
          </cell>
          <cell r="E597" t="str">
            <v>CLINICA ANDRE LUIZ</v>
          </cell>
          <cell r="F597" t="str">
            <v>E</v>
          </cell>
          <cell r="G597" t="str">
            <v>Priv.s. fins lucrativos</v>
          </cell>
          <cell r="H597">
            <v>0</v>
          </cell>
          <cell r="I597">
            <v>0</v>
          </cell>
        </row>
        <row r="598">
          <cell r="D598">
            <v>2079844</v>
          </cell>
          <cell r="E598" t="str">
            <v>HOSPITAL E MATERNIDADE SAMARITANO</v>
          </cell>
          <cell r="F598" t="str">
            <v>M</v>
          </cell>
          <cell r="G598" t="str">
            <v>Priv.s. fins lucrativos</v>
          </cell>
          <cell r="H598">
            <v>0</v>
          </cell>
          <cell r="I598">
            <v>0</v>
          </cell>
        </row>
        <row r="599">
          <cell r="D599">
            <v>7103271</v>
          </cell>
          <cell r="E599" t="str">
            <v xml:space="preserve">UPA 24 HS UNIDADE DE PRONTO ATENDIMENTO DR MARIO NUNES MIRANDA </v>
          </cell>
          <cell r="F599" t="str">
            <v>M</v>
          </cell>
          <cell r="G599" t="str">
            <v>Direta/OSS</v>
          </cell>
          <cell r="H599">
            <v>7</v>
          </cell>
          <cell r="I599">
            <v>0</v>
          </cell>
        </row>
        <row r="600">
          <cell r="D600">
            <v>2080281</v>
          </cell>
          <cell r="E600" t="str">
            <v>HOSPITAL SAO JOSE DE HERCULANDIA</v>
          </cell>
          <cell r="F600" t="str">
            <v>E</v>
          </cell>
          <cell r="G600" t="str">
            <v>Priv.s. fins lucrativos</v>
          </cell>
          <cell r="H600">
            <v>10</v>
          </cell>
          <cell r="I600">
            <v>0</v>
          </cell>
        </row>
        <row r="601">
          <cell r="D601">
            <v>2081660</v>
          </cell>
          <cell r="E601" t="str">
            <v>SANTA CASA DE IPAUSSU</v>
          </cell>
          <cell r="F601" t="str">
            <v>M</v>
          </cell>
          <cell r="G601" t="str">
            <v>Priv.s. fins lucrativos</v>
          </cell>
          <cell r="H601">
            <v>10</v>
          </cell>
          <cell r="I601">
            <v>0</v>
          </cell>
        </row>
        <row r="602">
          <cell r="D602">
            <v>2081431</v>
          </cell>
          <cell r="E602" t="str">
            <v>SANTA CASA DE LUCELIA</v>
          </cell>
          <cell r="F602" t="str">
            <v>M</v>
          </cell>
          <cell r="G602" t="str">
            <v>Priv.s. fins lucrativos</v>
          </cell>
          <cell r="H602">
            <v>6</v>
          </cell>
          <cell r="I602">
            <v>0</v>
          </cell>
        </row>
        <row r="603">
          <cell r="D603">
            <v>2079437</v>
          </cell>
          <cell r="E603" t="str">
            <v>HOSPITAL BENEFICENTE DE MARACAI</v>
          </cell>
          <cell r="F603" t="str">
            <v>M</v>
          </cell>
          <cell r="G603" t="str">
            <v>Priv.s. fins lucrativos</v>
          </cell>
          <cell r="H603">
            <v>1</v>
          </cell>
          <cell r="I603">
            <v>0</v>
          </cell>
        </row>
        <row r="604">
          <cell r="D604">
            <v>9377255</v>
          </cell>
          <cell r="E604" t="str">
            <v>CLINICA ACONCHEGO</v>
          </cell>
          <cell r="F604" t="str">
            <v>M</v>
          </cell>
          <cell r="G604" t="str">
            <v>Priv.s. fins lucrativos</v>
          </cell>
          <cell r="H604">
            <v>0</v>
          </cell>
          <cell r="I604">
            <v>0</v>
          </cell>
        </row>
        <row r="605">
          <cell r="D605">
            <v>2025507</v>
          </cell>
          <cell r="E605" t="str">
            <v>HOSPITAL DAS CLINICAS HCFAMEMA</v>
          </cell>
          <cell r="F605" t="str">
            <v>E</v>
          </cell>
          <cell r="G605" t="str">
            <v>Universitário</v>
          </cell>
          <cell r="H605">
            <v>0</v>
          </cell>
          <cell r="I605">
            <v>0</v>
          </cell>
        </row>
        <row r="606">
          <cell r="D606">
            <v>2025507</v>
          </cell>
          <cell r="E606" t="str">
            <v>HOSPITAL DAS CLINICAS HCFAMEMA</v>
          </cell>
          <cell r="F606" t="str">
            <v>E</v>
          </cell>
          <cell r="G606" t="str">
            <v>Universitário</v>
          </cell>
          <cell r="H606">
            <v>0</v>
          </cell>
          <cell r="I606">
            <v>0</v>
          </cell>
        </row>
        <row r="607">
          <cell r="D607">
            <v>2025507</v>
          </cell>
          <cell r="E607" t="str">
            <v>HOSPITAL DAS CLINICAS HCFAMEMA</v>
          </cell>
          <cell r="F607" t="str">
            <v>E</v>
          </cell>
          <cell r="G607" t="str">
            <v>Universitário</v>
          </cell>
          <cell r="H607">
            <v>48</v>
          </cell>
          <cell r="I607">
            <v>79</v>
          </cell>
        </row>
        <row r="608">
          <cell r="D608">
            <v>2080990</v>
          </cell>
          <cell r="E608" t="str">
            <v>HOSPITAL ESPIRITA DE MARILIA</v>
          </cell>
          <cell r="F608" t="str">
            <v>M</v>
          </cell>
          <cell r="G608" t="str">
            <v>Priv.s. fins lucrativos</v>
          </cell>
          <cell r="H608">
            <v>0</v>
          </cell>
          <cell r="I608">
            <v>0</v>
          </cell>
        </row>
        <row r="609">
          <cell r="D609">
            <v>5860490</v>
          </cell>
          <cell r="E609" t="str">
            <v>HOSPITAL UNIVERSITARIO DE MARILIA</v>
          </cell>
          <cell r="F609" t="str">
            <v>M</v>
          </cell>
          <cell r="G609" t="str">
            <v>Priv.s. fins lucrativos</v>
          </cell>
          <cell r="H609">
            <v>0</v>
          </cell>
          <cell r="I609">
            <v>0</v>
          </cell>
        </row>
        <row r="610">
          <cell r="D610">
            <v>5860490</v>
          </cell>
          <cell r="E610" t="str">
            <v>HOSPITAL UNIVERSITARIO DE MARILIA</v>
          </cell>
          <cell r="F610" t="str">
            <v>M</v>
          </cell>
          <cell r="G610" t="str">
            <v>Priv.s. fins lucrativos</v>
          </cell>
          <cell r="H610">
            <v>30</v>
          </cell>
          <cell r="I610">
            <v>46</v>
          </cell>
        </row>
        <row r="611">
          <cell r="D611">
            <v>2086050</v>
          </cell>
          <cell r="E611" t="str">
            <v>MATERNIDADE GOTA DE LEITE</v>
          </cell>
          <cell r="F611" t="str">
            <v>M</v>
          </cell>
          <cell r="G611" t="str">
            <v>Priv.s. fins lucrativos</v>
          </cell>
          <cell r="H611">
            <v>0</v>
          </cell>
          <cell r="I611">
            <v>0</v>
          </cell>
        </row>
        <row r="612">
          <cell r="D612">
            <v>2083116</v>
          </cell>
          <cell r="E612" t="str">
            <v>SANTA CASA DE MARILIA</v>
          </cell>
          <cell r="F612" t="str">
            <v>M</v>
          </cell>
          <cell r="G612" t="str">
            <v>Priv.s. fins lucrativos</v>
          </cell>
          <cell r="H612">
            <v>16</v>
          </cell>
          <cell r="I612">
            <v>29</v>
          </cell>
        </row>
        <row r="613">
          <cell r="D613">
            <v>3636429</v>
          </cell>
          <cell r="E613" t="str">
            <v>PRONTO ATENDIMENTO ZONA SUL</v>
          </cell>
          <cell r="F613" t="str">
            <v>M</v>
          </cell>
          <cell r="G613" t="str">
            <v>Direta/OSS</v>
          </cell>
          <cell r="H613">
            <v>11</v>
          </cell>
          <cell r="I613">
            <v>5</v>
          </cell>
        </row>
        <row r="614">
          <cell r="D614">
            <v>7892985</v>
          </cell>
          <cell r="E614" t="str">
            <v>UNIDADE DE PRONTO ATENDIMENTO UPA REGIAO NORTE</v>
          </cell>
          <cell r="F614" t="str">
            <v>M</v>
          </cell>
          <cell r="G614" t="str">
            <v>Direta/OSS</v>
          </cell>
          <cell r="H614">
            <v>5</v>
          </cell>
          <cell r="I614">
            <v>6</v>
          </cell>
        </row>
        <row r="615">
          <cell r="D615">
            <v>2082586</v>
          </cell>
          <cell r="E615" t="str">
            <v>SANTA CASA DE MISERICORDIA DE OSVALDO CRUZ</v>
          </cell>
          <cell r="F615" t="str">
            <v>M</v>
          </cell>
          <cell r="G615" t="str">
            <v>Priv.s. fins lucrativos</v>
          </cell>
          <cell r="H615">
            <v>0</v>
          </cell>
          <cell r="I615">
            <v>0</v>
          </cell>
        </row>
        <row r="616">
          <cell r="D616">
            <v>2082586</v>
          </cell>
          <cell r="E616" t="str">
            <v>SANTA CASA DE MISERICORDIA DE OSVALDO CRUZ</v>
          </cell>
          <cell r="F616" t="str">
            <v>M</v>
          </cell>
          <cell r="G616" t="str">
            <v>Priv.s. fins lucrativos</v>
          </cell>
          <cell r="H616">
            <v>15</v>
          </cell>
          <cell r="I616">
            <v>10</v>
          </cell>
        </row>
        <row r="617">
          <cell r="D617">
            <v>112542</v>
          </cell>
          <cell r="E617" t="str">
            <v>HOSPITAL DE CAMPANHA</v>
          </cell>
          <cell r="F617" t="str">
            <v>M</v>
          </cell>
          <cell r="G617" t="str">
            <v>Direta/OSS</v>
          </cell>
          <cell r="H617">
            <v>50</v>
          </cell>
          <cell r="I617">
            <v>4</v>
          </cell>
        </row>
        <row r="618">
          <cell r="D618">
            <v>4049020</v>
          </cell>
          <cell r="E618" t="str">
            <v>SANTA CASA DE OURINHOS</v>
          </cell>
          <cell r="F618" t="str">
            <v>M</v>
          </cell>
          <cell r="G618" t="str">
            <v>Priv.s. fins lucrativos</v>
          </cell>
          <cell r="H618">
            <v>0</v>
          </cell>
          <cell r="I618">
            <v>0</v>
          </cell>
        </row>
        <row r="619">
          <cell r="D619">
            <v>4049020</v>
          </cell>
          <cell r="E619" t="str">
            <v>SANTA CASA DE OURINHOS</v>
          </cell>
          <cell r="F619" t="str">
            <v>M</v>
          </cell>
          <cell r="G619" t="str">
            <v>Priv.s. fins lucrativos</v>
          </cell>
          <cell r="H619">
            <v>12</v>
          </cell>
          <cell r="I619">
            <v>31</v>
          </cell>
        </row>
        <row r="620">
          <cell r="D620">
            <v>7130538</v>
          </cell>
          <cell r="E620" t="str">
            <v>UPA UNIDADE DE PRONTO ATENDIMENTO OURINHOS</v>
          </cell>
          <cell r="F620" t="str">
            <v>M</v>
          </cell>
          <cell r="G620" t="str">
            <v>Direta/OSS</v>
          </cell>
          <cell r="H620">
            <v>8</v>
          </cell>
          <cell r="I620">
            <v>3</v>
          </cell>
        </row>
        <row r="621">
          <cell r="D621">
            <v>2080907</v>
          </cell>
          <cell r="E621" t="str">
            <v>SANTA CASA PACAEMBU</v>
          </cell>
          <cell r="F621" t="str">
            <v>M</v>
          </cell>
          <cell r="G621" t="str">
            <v>Priv.s. fins lucrativos</v>
          </cell>
          <cell r="H621">
            <v>4</v>
          </cell>
          <cell r="I621">
            <v>0</v>
          </cell>
        </row>
        <row r="622">
          <cell r="D622">
            <v>2080958</v>
          </cell>
          <cell r="E622" t="str">
            <v>SANTA CASA DE MISERICORDIA DE PALMITAL</v>
          </cell>
          <cell r="F622" t="str">
            <v>M</v>
          </cell>
          <cell r="G622" t="str">
            <v>Priv.s. fins lucrativos</v>
          </cell>
          <cell r="H622">
            <v>9</v>
          </cell>
          <cell r="I622">
            <v>0</v>
          </cell>
        </row>
        <row r="623">
          <cell r="D623">
            <v>2082519</v>
          </cell>
          <cell r="E623" t="str">
            <v>SANTA CASA DE PARAGUACU PAULISTA</v>
          </cell>
          <cell r="F623" t="str">
            <v>M</v>
          </cell>
          <cell r="G623" t="str">
            <v>Priv.s. fins lucrativos</v>
          </cell>
          <cell r="H623">
            <v>0</v>
          </cell>
          <cell r="I623">
            <v>0</v>
          </cell>
        </row>
        <row r="624">
          <cell r="D624">
            <v>2082519</v>
          </cell>
          <cell r="E624" t="str">
            <v>SANTA CASA DE PARAGUACU PAULISTA</v>
          </cell>
          <cell r="F624" t="str">
            <v>M</v>
          </cell>
          <cell r="G624" t="str">
            <v>Priv.s. fins lucrativos</v>
          </cell>
          <cell r="H624">
            <v>10</v>
          </cell>
          <cell r="I624">
            <v>22</v>
          </cell>
        </row>
        <row r="625">
          <cell r="D625">
            <v>2081229</v>
          </cell>
          <cell r="E625" t="str">
            <v>SANTA CASA DE PARAPUA</v>
          </cell>
          <cell r="F625" t="str">
            <v>M</v>
          </cell>
          <cell r="G625" t="str">
            <v>Priv.s. fins lucrativos</v>
          </cell>
          <cell r="H625">
            <v>5</v>
          </cell>
          <cell r="I625">
            <v>0</v>
          </cell>
        </row>
        <row r="626">
          <cell r="D626">
            <v>2080621</v>
          </cell>
          <cell r="E626" t="str">
            <v>SANTA CASA POMPEIA</v>
          </cell>
          <cell r="F626" t="str">
            <v>M</v>
          </cell>
          <cell r="G626" t="str">
            <v>Priv.s. fins lucrativos</v>
          </cell>
          <cell r="H626">
            <v>5</v>
          </cell>
          <cell r="I626">
            <v>0</v>
          </cell>
        </row>
        <row r="627">
          <cell r="D627">
            <v>2081237</v>
          </cell>
          <cell r="E627" t="str">
            <v>HOSPITAL SAO PAULO DE RINOPOLIS</v>
          </cell>
          <cell r="F627" t="str">
            <v>M</v>
          </cell>
          <cell r="G627" t="str">
            <v>Priv.s. fins lucrativos</v>
          </cell>
          <cell r="H627">
            <v>4</v>
          </cell>
          <cell r="I627">
            <v>0</v>
          </cell>
        </row>
        <row r="628">
          <cell r="D628">
            <v>2082756</v>
          </cell>
          <cell r="E628" t="str">
            <v>SANTA CASA DE SALTO GRANDE</v>
          </cell>
          <cell r="F628" t="str">
            <v>M</v>
          </cell>
          <cell r="G628" t="str">
            <v>Priv.s. fins lucrativos</v>
          </cell>
          <cell r="H628">
            <v>4</v>
          </cell>
          <cell r="I628">
            <v>0</v>
          </cell>
        </row>
        <row r="629">
          <cell r="D629">
            <v>2084058</v>
          </cell>
          <cell r="E629" t="str">
            <v>SANTA CASA MISER STACRUZ RIO PARDO</v>
          </cell>
          <cell r="F629" t="str">
            <v>M</v>
          </cell>
          <cell r="G629" t="str">
            <v>Priv.s. fins lucrativos</v>
          </cell>
          <cell r="H629">
            <v>0</v>
          </cell>
          <cell r="I629">
            <v>0</v>
          </cell>
        </row>
        <row r="630">
          <cell r="D630">
            <v>2084058</v>
          </cell>
          <cell r="E630" t="str">
            <v>SANTA CASA MISER STACRUZ RIO PARDO</v>
          </cell>
          <cell r="F630" t="str">
            <v>M</v>
          </cell>
          <cell r="G630" t="str">
            <v>Priv.s. fins lucrativos</v>
          </cell>
          <cell r="H630">
            <v>15</v>
          </cell>
          <cell r="I630">
            <v>16</v>
          </cell>
        </row>
        <row r="631">
          <cell r="D631">
            <v>7130341</v>
          </cell>
          <cell r="E631" t="str">
            <v>UPA DR FABIO AUGUSTO CARMO ZACURA SCRPARDO</v>
          </cell>
          <cell r="F631" t="str">
            <v>M</v>
          </cell>
          <cell r="G631" t="str">
            <v>Direta/OSS</v>
          </cell>
          <cell r="H631">
            <v>7</v>
          </cell>
          <cell r="I631">
            <v>0</v>
          </cell>
        </row>
        <row r="632">
          <cell r="D632">
            <v>2082454</v>
          </cell>
          <cell r="E632" t="str">
            <v>CASA DA CRIANCA DE TUPA</v>
          </cell>
          <cell r="F632" t="str">
            <v>E</v>
          </cell>
          <cell r="G632" t="str">
            <v>Priv.s. fins lucrativos</v>
          </cell>
          <cell r="H632">
            <v>0</v>
          </cell>
          <cell r="I632">
            <v>0</v>
          </cell>
        </row>
        <row r="633">
          <cell r="D633">
            <v>6992552</v>
          </cell>
          <cell r="E633" t="str">
            <v>UNIDADE DE PRONTO ATENDIMENTO UPA TUPA</v>
          </cell>
          <cell r="F633" t="str">
            <v>M</v>
          </cell>
          <cell r="G633" t="str">
            <v>Direta/OSS</v>
          </cell>
          <cell r="H633">
            <v>3</v>
          </cell>
          <cell r="I633">
            <v>0</v>
          </cell>
        </row>
        <row r="634">
          <cell r="D634">
            <v>2080664</v>
          </cell>
          <cell r="E634" t="str">
            <v>SANTA CASA DE TUPA</v>
          </cell>
          <cell r="F634" t="str">
            <v>E</v>
          </cell>
          <cell r="G634" t="str">
            <v>Priv.s. fins lucrativos</v>
          </cell>
          <cell r="H634">
            <v>20</v>
          </cell>
          <cell r="I634">
            <v>35</v>
          </cell>
        </row>
        <row r="635">
          <cell r="D635">
            <v>2082470</v>
          </cell>
          <cell r="E635" t="str">
            <v>CLINICA SAYAO ARARAS</v>
          </cell>
          <cell r="F635" t="str">
            <v>E</v>
          </cell>
          <cell r="G635" t="str">
            <v>Priv.s. fins lucrativos</v>
          </cell>
          <cell r="H635">
            <v>0</v>
          </cell>
          <cell r="I635">
            <v>0</v>
          </cell>
        </row>
        <row r="636">
          <cell r="D636">
            <v>2081253</v>
          </cell>
          <cell r="E636" t="str">
            <v>HOSPITAL SAO LUIZ DE ARARAS</v>
          </cell>
          <cell r="F636" t="str">
            <v>M</v>
          </cell>
          <cell r="G636" t="str">
            <v>Priv.s. fins lucrativos</v>
          </cell>
          <cell r="H636">
            <v>0</v>
          </cell>
          <cell r="I636">
            <v>0</v>
          </cell>
        </row>
        <row r="637">
          <cell r="D637">
            <v>2081253</v>
          </cell>
          <cell r="E637" t="str">
            <v>HOSPITAL SAO LUIZ DE ARARAS</v>
          </cell>
          <cell r="F637" t="str">
            <v>M</v>
          </cell>
          <cell r="G637" t="str">
            <v>Priv.s. fins lucrativos</v>
          </cell>
          <cell r="H637">
            <v>0</v>
          </cell>
          <cell r="I637">
            <v>0</v>
          </cell>
        </row>
        <row r="638">
          <cell r="D638">
            <v>2081253</v>
          </cell>
          <cell r="E638" t="str">
            <v>HOSPITAL SAO LUIZ DE ARARAS</v>
          </cell>
          <cell r="F638" t="str">
            <v>M</v>
          </cell>
          <cell r="G638" t="str">
            <v>Priv.s. fins lucrativos</v>
          </cell>
          <cell r="H638">
            <v>25</v>
          </cell>
          <cell r="I638">
            <v>35</v>
          </cell>
        </row>
        <row r="639">
          <cell r="D639">
            <v>611484</v>
          </cell>
          <cell r="E639" t="str">
            <v>HOSPITAL DE CAMPANHA COVID 19</v>
          </cell>
          <cell r="F639" t="str">
            <v>M</v>
          </cell>
          <cell r="G639" t="str">
            <v>Direta/OSS</v>
          </cell>
          <cell r="H639">
            <v>12</v>
          </cell>
          <cell r="I639">
            <v>0</v>
          </cell>
        </row>
        <row r="640">
          <cell r="D640">
            <v>2748568</v>
          </cell>
          <cell r="E640" t="str">
            <v>SANTA CASA DE CAPIVARI</v>
          </cell>
          <cell r="F640" t="str">
            <v>M</v>
          </cell>
          <cell r="G640" t="str">
            <v>Priv.s. fins lucrativos</v>
          </cell>
          <cell r="H640">
            <v>12</v>
          </cell>
          <cell r="I640">
            <v>5</v>
          </cell>
        </row>
        <row r="641">
          <cell r="D641">
            <v>2748436</v>
          </cell>
          <cell r="E641" t="str">
            <v>HOSP MAT BENEF DE CHARQUEADA</v>
          </cell>
          <cell r="F641" t="str">
            <v>M</v>
          </cell>
          <cell r="G641" t="str">
            <v>Priv.s. fins lucrativos</v>
          </cell>
          <cell r="H641">
            <v>4</v>
          </cell>
          <cell r="I641">
            <v>0</v>
          </cell>
        </row>
        <row r="642">
          <cell r="D642">
            <v>2084430</v>
          </cell>
          <cell r="E642" t="str">
            <v>HOSPITAL E MATERNIDADE MADRE VANNINI CONCHAL SP</v>
          </cell>
          <cell r="F642" t="str">
            <v>M</v>
          </cell>
          <cell r="G642" t="str">
            <v>Priv.s. fins lucrativos</v>
          </cell>
          <cell r="H642">
            <v>4</v>
          </cell>
          <cell r="I642">
            <v>4</v>
          </cell>
        </row>
        <row r="643">
          <cell r="D643">
            <v>2093146</v>
          </cell>
          <cell r="E643" t="str">
            <v>PAI PRONTO ATENDIMENTO IMEDIATO ENGENHEIRO COELHO</v>
          </cell>
          <cell r="F643" t="str">
            <v>M</v>
          </cell>
          <cell r="G643" t="str">
            <v>Direta/OSS</v>
          </cell>
          <cell r="H643">
            <v>0</v>
          </cell>
          <cell r="I643">
            <v>2</v>
          </cell>
        </row>
        <row r="644">
          <cell r="D644">
            <v>2798239</v>
          </cell>
          <cell r="E644" t="str">
            <v>HOSPITAL SAO JOSE ITIRAPINA</v>
          </cell>
          <cell r="F644" t="str">
            <v>M</v>
          </cell>
          <cell r="G644" t="str">
            <v>Direta/OSS</v>
          </cell>
          <cell r="H644">
            <v>0</v>
          </cell>
          <cell r="I644">
            <v>0</v>
          </cell>
        </row>
        <row r="645">
          <cell r="D645">
            <v>2078074</v>
          </cell>
          <cell r="E645" t="str">
            <v>SANTA CASA DE LEME</v>
          </cell>
          <cell r="F645" t="str">
            <v>M</v>
          </cell>
          <cell r="G645" t="str">
            <v>Priv.s. fins lucrativos</v>
          </cell>
          <cell r="H645">
            <v>0</v>
          </cell>
          <cell r="I645">
            <v>0</v>
          </cell>
        </row>
        <row r="646">
          <cell r="D646">
            <v>2078074</v>
          </cell>
          <cell r="E646" t="str">
            <v>SANTA CASA DE LEME</v>
          </cell>
          <cell r="F646" t="str">
            <v>M</v>
          </cell>
          <cell r="G646" t="str">
            <v>Priv.s. fins lucrativos</v>
          </cell>
          <cell r="H646">
            <v>38</v>
          </cell>
          <cell r="I646">
            <v>25</v>
          </cell>
        </row>
        <row r="647">
          <cell r="D647">
            <v>2078074</v>
          </cell>
          <cell r="E647" t="str">
            <v>SANTA CASA DE LEME</v>
          </cell>
          <cell r="F647" t="str">
            <v>M</v>
          </cell>
          <cell r="G647" t="str">
            <v>Priv.s. fins lucrativos</v>
          </cell>
          <cell r="H647">
            <v>0</v>
          </cell>
          <cell r="I647">
            <v>0</v>
          </cell>
        </row>
        <row r="648">
          <cell r="D648">
            <v>2081458</v>
          </cell>
          <cell r="E648" t="str">
            <v>SANTA CASA DE LIMEIRA</v>
          </cell>
          <cell r="F648" t="str">
            <v>M</v>
          </cell>
          <cell r="G648" t="str">
            <v>Priv.s. fins lucrativos</v>
          </cell>
          <cell r="H648">
            <v>0</v>
          </cell>
          <cell r="I648">
            <v>0</v>
          </cell>
        </row>
        <row r="649">
          <cell r="D649">
            <v>2081458</v>
          </cell>
          <cell r="E649" t="str">
            <v>SANTA CASA DE LIMEIRA</v>
          </cell>
          <cell r="F649" t="str">
            <v>M</v>
          </cell>
          <cell r="G649" t="str">
            <v>Priv.s. fins lucrativos</v>
          </cell>
          <cell r="H649">
            <v>6</v>
          </cell>
          <cell r="I649">
            <v>44</v>
          </cell>
        </row>
        <row r="650">
          <cell r="D650">
            <v>2087103</v>
          </cell>
          <cell r="E650" t="str">
            <v>SOCIEDADE OPERARIA HUMANITARIA LIMEIRA</v>
          </cell>
          <cell r="F650" t="str">
            <v>M</v>
          </cell>
          <cell r="G650" t="str">
            <v>Priv.s. fins lucrativos</v>
          </cell>
          <cell r="H650">
            <v>0</v>
          </cell>
          <cell r="I650">
            <v>0</v>
          </cell>
        </row>
        <row r="651">
          <cell r="D651">
            <v>2087103</v>
          </cell>
          <cell r="E651" t="str">
            <v>SOCIEDADE OPERARIA HUMANITARIA LIMEIRA</v>
          </cell>
          <cell r="F651" t="str">
            <v>M</v>
          </cell>
          <cell r="G651" t="str">
            <v>Priv.s. fins lucrativos</v>
          </cell>
          <cell r="H651">
            <v>48</v>
          </cell>
          <cell r="I651">
            <v>54</v>
          </cell>
        </row>
        <row r="652">
          <cell r="D652">
            <v>2087057</v>
          </cell>
          <cell r="E652" t="str">
            <v>HOSPITAL DOS FORNECEDORES DE CANA DE PIRACICABA</v>
          </cell>
          <cell r="F652" t="str">
            <v>M</v>
          </cell>
          <cell r="G652" t="str">
            <v>Priv.s. fins lucrativos</v>
          </cell>
          <cell r="H652">
            <v>11</v>
          </cell>
          <cell r="I652">
            <v>33</v>
          </cell>
        </row>
        <row r="653">
          <cell r="D653">
            <v>2087057</v>
          </cell>
          <cell r="E653" t="str">
            <v>HOSPITAL DOS FORNECEDORES DE CANA DE PIRACICABA</v>
          </cell>
          <cell r="F653" t="str">
            <v>M</v>
          </cell>
          <cell r="G653" t="str">
            <v>Priv.s. fins lucrativos</v>
          </cell>
          <cell r="H653">
            <v>0</v>
          </cell>
          <cell r="I653">
            <v>0</v>
          </cell>
        </row>
        <row r="654">
          <cell r="D654">
            <v>2061732</v>
          </cell>
          <cell r="E654" t="str">
            <v>CENTRO DE ORTOPEDIA E TRAUMATOLOGIA PIRACICABA - COT</v>
          </cell>
          <cell r="F654" t="str">
            <v>M</v>
          </cell>
          <cell r="G654" t="str">
            <v>Direta/OSS</v>
          </cell>
          <cell r="H654">
            <v>21</v>
          </cell>
          <cell r="I654">
            <v>0</v>
          </cell>
        </row>
        <row r="655">
          <cell r="D655">
            <v>2054728</v>
          </cell>
          <cell r="E655" t="str">
            <v>UPA VILA REZANDE</v>
          </cell>
          <cell r="F655" t="str">
            <v>M</v>
          </cell>
          <cell r="G655" t="str">
            <v>Direta/OSS</v>
          </cell>
          <cell r="H655">
            <v>21</v>
          </cell>
          <cell r="I655">
            <v>1</v>
          </cell>
        </row>
        <row r="656">
          <cell r="D656">
            <v>9425802</v>
          </cell>
          <cell r="E656" t="str">
            <v>HOSPITAL REGIONAL DE PIRACICABA</v>
          </cell>
          <cell r="F656" t="str">
            <v>E</v>
          </cell>
          <cell r="G656" t="str">
            <v>OSS</v>
          </cell>
          <cell r="H656">
            <v>0</v>
          </cell>
          <cell r="I656">
            <v>0</v>
          </cell>
        </row>
        <row r="657">
          <cell r="D657">
            <v>9425802</v>
          </cell>
          <cell r="E657" t="str">
            <v>HOSPITAL REGIONAL DE PIRACICABA</v>
          </cell>
          <cell r="F657" t="str">
            <v>E</v>
          </cell>
          <cell r="G657" t="str">
            <v>OSS</v>
          </cell>
          <cell r="H657">
            <v>0</v>
          </cell>
          <cell r="I657">
            <v>0</v>
          </cell>
        </row>
        <row r="658">
          <cell r="D658">
            <v>9425802</v>
          </cell>
          <cell r="E658" t="str">
            <v>HOSPITAL REGIONAL DE PIRACICABA</v>
          </cell>
          <cell r="F658" t="str">
            <v>E</v>
          </cell>
          <cell r="G658" t="str">
            <v>OSS</v>
          </cell>
          <cell r="H658">
            <v>60</v>
          </cell>
          <cell r="I658">
            <v>50</v>
          </cell>
        </row>
        <row r="659">
          <cell r="D659">
            <v>2772310</v>
          </cell>
          <cell r="E659" t="str">
            <v>SANTA CASA DE PIRACICABA</v>
          </cell>
          <cell r="F659" t="str">
            <v>M</v>
          </cell>
          <cell r="G659" t="str">
            <v>Priv.s. fins lucrativos</v>
          </cell>
          <cell r="H659">
            <v>15</v>
          </cell>
          <cell r="I659">
            <v>29</v>
          </cell>
        </row>
        <row r="660">
          <cell r="D660">
            <v>2772310</v>
          </cell>
          <cell r="E660" t="str">
            <v>SANTA CASA DE PIRACICABA</v>
          </cell>
          <cell r="F660" t="str">
            <v>M</v>
          </cell>
          <cell r="G660" t="str">
            <v>Priv.s. fins lucrativos</v>
          </cell>
          <cell r="H660">
            <v>0</v>
          </cell>
          <cell r="I660">
            <v>0</v>
          </cell>
        </row>
        <row r="661">
          <cell r="D661">
            <v>2792346</v>
          </cell>
          <cell r="E661" t="str">
            <v>UPA PIRACICAMIRIM</v>
          </cell>
          <cell r="F661" t="str">
            <v>M</v>
          </cell>
          <cell r="G661" t="str">
            <v>Direta/OSS</v>
          </cell>
          <cell r="H661">
            <v>24</v>
          </cell>
          <cell r="I661">
            <v>20</v>
          </cell>
        </row>
        <row r="662">
          <cell r="D662">
            <v>2785382</v>
          </cell>
          <cell r="E662" t="str">
            <v>SANTA CASA DE PIRASSUNUNGA</v>
          </cell>
          <cell r="F662" t="str">
            <v>M</v>
          </cell>
          <cell r="G662" t="str">
            <v>Priv.s. fins lucrativos</v>
          </cell>
          <cell r="H662">
            <v>22</v>
          </cell>
          <cell r="I662">
            <v>14</v>
          </cell>
        </row>
        <row r="663">
          <cell r="D663">
            <v>2083159</v>
          </cell>
          <cell r="E663" t="str">
            <v>BEZERRA DE MENEZES RIO CLARO</v>
          </cell>
          <cell r="F663" t="str">
            <v>E</v>
          </cell>
          <cell r="G663" t="str">
            <v>Priv.s. fins lucrativos</v>
          </cell>
          <cell r="H663">
            <v>0</v>
          </cell>
          <cell r="I663">
            <v>0</v>
          </cell>
        </row>
        <row r="664">
          <cell r="D664">
            <v>302961</v>
          </cell>
          <cell r="E664" t="str">
            <v>HOSPITAL DE CAMPANHA BAIRRO CHERVEZON</v>
          </cell>
          <cell r="F664" t="str">
            <v>M</v>
          </cell>
          <cell r="G664" t="str">
            <v>Direta/OSS</v>
          </cell>
          <cell r="H664">
            <v>21</v>
          </cell>
          <cell r="I664">
            <v>26</v>
          </cell>
        </row>
        <row r="665">
          <cell r="D665">
            <v>2081113</v>
          </cell>
          <cell r="E665" t="str">
            <v>HOSPITAL SANTA FILOMENA DE RIO CLARO</v>
          </cell>
          <cell r="F665" t="str">
            <v>M</v>
          </cell>
          <cell r="G665" t="str">
            <v>Privado</v>
          </cell>
          <cell r="H665">
            <v>23</v>
          </cell>
          <cell r="I665">
            <v>0</v>
          </cell>
        </row>
        <row r="666">
          <cell r="D666">
            <v>2082888</v>
          </cell>
          <cell r="E666" t="str">
            <v>SANTA CASA DE RIO CLARO</v>
          </cell>
          <cell r="F666" t="str">
            <v>M</v>
          </cell>
          <cell r="G666" t="str">
            <v>Priv.s. fins lucrativos</v>
          </cell>
          <cell r="H666">
            <v>0</v>
          </cell>
          <cell r="I666">
            <v>0</v>
          </cell>
        </row>
        <row r="667">
          <cell r="D667">
            <v>2082888</v>
          </cell>
          <cell r="E667" t="str">
            <v>SANTA CASA DE RIO CLARO</v>
          </cell>
          <cell r="F667" t="str">
            <v>M</v>
          </cell>
          <cell r="G667" t="str">
            <v>Priv.s. fins lucrativos</v>
          </cell>
          <cell r="H667">
            <v>10</v>
          </cell>
          <cell r="I667">
            <v>30</v>
          </cell>
        </row>
        <row r="668">
          <cell r="D668">
            <v>2766167</v>
          </cell>
          <cell r="E668" t="str">
            <v>HOSPITAL E MATERNIDADE SAO VICENTE DE PAULO RIO DAS PEDRAS</v>
          </cell>
          <cell r="F668" t="str">
            <v>M</v>
          </cell>
          <cell r="G668" t="str">
            <v>Priv.s. fins lucrativos</v>
          </cell>
          <cell r="H668">
            <v>9</v>
          </cell>
          <cell r="I668">
            <v>5</v>
          </cell>
        </row>
        <row r="669">
          <cell r="D669">
            <v>278738</v>
          </cell>
          <cell r="E669" t="str">
            <v>UNIDADE MISTA DE SALTINHO</v>
          </cell>
          <cell r="F669" t="str">
            <v>M</v>
          </cell>
          <cell r="G669" t="str">
            <v>Direta/OSS</v>
          </cell>
          <cell r="H669">
            <v>0</v>
          </cell>
          <cell r="I669">
            <v>1</v>
          </cell>
        </row>
        <row r="670">
          <cell r="D670">
            <v>2084422</v>
          </cell>
          <cell r="E670" t="str">
            <v>SANTA CASA DE SAO PEDRO</v>
          </cell>
          <cell r="F670" t="str">
            <v>M</v>
          </cell>
          <cell r="G670" t="str">
            <v>Priv.s. fins lucrativos</v>
          </cell>
          <cell r="H670">
            <v>5</v>
          </cell>
          <cell r="I670">
            <v>10</v>
          </cell>
        </row>
        <row r="671">
          <cell r="D671">
            <v>2080508</v>
          </cell>
          <cell r="E671" t="str">
            <v>SANTA CASA DE ALVARES MACHADO</v>
          </cell>
          <cell r="F671" t="str">
            <v>M</v>
          </cell>
          <cell r="G671" t="str">
            <v>Priv.s. fins lucrativos</v>
          </cell>
          <cell r="H671">
            <v>9</v>
          </cell>
          <cell r="I671">
            <v>0</v>
          </cell>
        </row>
        <row r="672">
          <cell r="D672">
            <v>2071517</v>
          </cell>
          <cell r="E672" t="str">
            <v>PRONTO ATENDIMENTO MUNICIPAL</v>
          </cell>
          <cell r="F672" t="str">
            <v>M</v>
          </cell>
          <cell r="G672" t="str">
            <v>Direta/OSS</v>
          </cell>
          <cell r="H672">
            <v>0</v>
          </cell>
          <cell r="I672">
            <v>5</v>
          </cell>
        </row>
        <row r="673">
          <cell r="D673">
            <v>2750988</v>
          </cell>
          <cell r="E673" t="str">
            <v>SANTA CASA DE DRACENA</v>
          </cell>
          <cell r="F673" t="str">
            <v>M</v>
          </cell>
          <cell r="G673" t="str">
            <v>Priv.s. fins lucrativos</v>
          </cell>
          <cell r="H673">
            <v>0</v>
          </cell>
          <cell r="I673">
            <v>0</v>
          </cell>
        </row>
        <row r="674">
          <cell r="D674">
            <v>2750988</v>
          </cell>
          <cell r="E674" t="str">
            <v>SANTA CASA DE DRACENA</v>
          </cell>
          <cell r="F674" t="str">
            <v>M</v>
          </cell>
          <cell r="G674" t="str">
            <v>Priv.s. fins lucrativos</v>
          </cell>
          <cell r="H674">
            <v>20</v>
          </cell>
          <cell r="I674">
            <v>30</v>
          </cell>
        </row>
        <row r="675">
          <cell r="D675">
            <v>2750538</v>
          </cell>
          <cell r="E675" t="str">
            <v>HOSPITAL MUNICIPAL DE IEPE</v>
          </cell>
          <cell r="F675" t="str">
            <v>M</v>
          </cell>
          <cell r="G675" t="str">
            <v>Direta/OSS</v>
          </cell>
          <cell r="H675">
            <v>10</v>
          </cell>
          <cell r="I675">
            <v>0</v>
          </cell>
        </row>
        <row r="676">
          <cell r="D676">
            <v>2751003</v>
          </cell>
          <cell r="E676" t="str">
            <v>SANTA CASA DE JUNQUEIROPOLIS</v>
          </cell>
          <cell r="F676" t="str">
            <v>M</v>
          </cell>
          <cell r="G676" t="str">
            <v>Priv.s. fins lucrativos</v>
          </cell>
          <cell r="H676">
            <v>15</v>
          </cell>
          <cell r="I676">
            <v>0</v>
          </cell>
        </row>
        <row r="677">
          <cell r="D677">
            <v>2751011</v>
          </cell>
          <cell r="E677" t="str">
            <v>SANTA CASA MISERICORDIA PADRE JOAO SCHNEIDER MARTINOPOLIS</v>
          </cell>
          <cell r="F677" t="str">
            <v>M</v>
          </cell>
          <cell r="G677" t="str">
            <v>Priv.s. fins lucrativos</v>
          </cell>
          <cell r="H677">
            <v>15</v>
          </cell>
          <cell r="I677">
            <v>8</v>
          </cell>
        </row>
        <row r="678">
          <cell r="D678">
            <v>9438890</v>
          </cell>
          <cell r="E678" t="str">
            <v>PRONTO ATENDIMENTO MUNICIPAL</v>
          </cell>
          <cell r="F678" t="str">
            <v>M</v>
          </cell>
          <cell r="G678" t="str">
            <v>Priv.s. fins lucrativos</v>
          </cell>
          <cell r="H678">
            <v>20</v>
          </cell>
          <cell r="I678">
            <v>0</v>
          </cell>
        </row>
        <row r="679">
          <cell r="D679">
            <v>2079283</v>
          </cell>
          <cell r="E679" t="str">
            <v>SANTA CASA DE PANORAMA</v>
          </cell>
          <cell r="F679" t="str">
            <v>M</v>
          </cell>
          <cell r="G679" t="str">
            <v>Priv.s. fins lucrativos</v>
          </cell>
          <cell r="H679">
            <v>11</v>
          </cell>
          <cell r="I679">
            <v>0</v>
          </cell>
        </row>
        <row r="680">
          <cell r="D680">
            <v>2698374</v>
          </cell>
          <cell r="E680" t="str">
            <v>HOSPITAL DE MISERICORDIA NOSSA SENHORA APARECIDA</v>
          </cell>
          <cell r="F680" t="str">
            <v>M</v>
          </cell>
          <cell r="G680" t="str">
            <v>Priv.s. fins lucrativos</v>
          </cell>
          <cell r="H680">
            <v>10</v>
          </cell>
          <cell r="I680">
            <v>0</v>
          </cell>
        </row>
        <row r="681">
          <cell r="D681">
            <v>2751038</v>
          </cell>
          <cell r="E681" t="str">
            <v>SANTA CASA DE PRESIDENTE EPITACIO</v>
          </cell>
          <cell r="F681" t="str">
            <v>M</v>
          </cell>
          <cell r="G681" t="str">
            <v>Priv.s. fins lucrativos</v>
          </cell>
          <cell r="H681">
            <v>20</v>
          </cell>
          <cell r="I681">
            <v>10</v>
          </cell>
        </row>
        <row r="682">
          <cell r="D682">
            <v>7958250</v>
          </cell>
          <cell r="E682" t="str">
            <v>UPA 24 HORAS ANA JACINTA VER JOSE CARLOS ROBERTO CAFE</v>
          </cell>
          <cell r="F682" t="str">
            <v>M</v>
          </cell>
          <cell r="G682" t="str">
            <v>Direta/OSS</v>
          </cell>
          <cell r="H682">
            <v>13</v>
          </cell>
          <cell r="I682">
            <v>0</v>
          </cell>
        </row>
        <row r="683">
          <cell r="D683">
            <v>9545328</v>
          </cell>
          <cell r="E683" t="str">
            <v>UPA 24 HORAS DR ALOISIO MUNIZ DE ANDRADE</v>
          </cell>
          <cell r="F683" t="str">
            <v>M</v>
          </cell>
          <cell r="G683" t="str">
            <v>Direta/OSS</v>
          </cell>
          <cell r="H683">
            <v>13</v>
          </cell>
          <cell r="I683">
            <v>0</v>
          </cell>
        </row>
        <row r="684">
          <cell r="D684">
            <v>6905102</v>
          </cell>
          <cell r="E684" t="str">
            <v>PRONTO ATENDIMENTO DA COHAB</v>
          </cell>
          <cell r="F684" t="str">
            <v>M</v>
          </cell>
          <cell r="G684" t="str">
            <v>Direta/OSS</v>
          </cell>
          <cell r="H684">
            <v>15</v>
          </cell>
          <cell r="I684">
            <v>0</v>
          </cell>
        </row>
        <row r="685">
          <cell r="D685">
            <v>2755130</v>
          </cell>
          <cell r="E685" t="str">
            <v>HOSPITAL DOMINGOS LEONARDO CERAVOLO PRESIDENTE PRUDENTE</v>
          </cell>
          <cell r="F685" t="str">
            <v>E</v>
          </cell>
          <cell r="G685" t="str">
            <v>OSS</v>
          </cell>
          <cell r="H685">
            <v>0</v>
          </cell>
          <cell r="I685">
            <v>0</v>
          </cell>
        </row>
        <row r="686">
          <cell r="D686">
            <v>2755130</v>
          </cell>
          <cell r="E686" t="str">
            <v>HOSPITAL DOMINGOS LEONARDO CERAVOLO PRESIDENTE PRUDENTE</v>
          </cell>
          <cell r="F686" t="str">
            <v>E</v>
          </cell>
          <cell r="G686" t="str">
            <v>OSS</v>
          </cell>
          <cell r="H686">
            <v>0</v>
          </cell>
          <cell r="I686">
            <v>0</v>
          </cell>
        </row>
        <row r="687">
          <cell r="D687">
            <v>2755130</v>
          </cell>
          <cell r="E687" t="str">
            <v>HOSPITAL DOMINGOS LEONARDO CERAVOLO PRESIDENTE PRUDENTE</v>
          </cell>
          <cell r="F687" t="str">
            <v>E</v>
          </cell>
          <cell r="G687" t="str">
            <v>OSS</v>
          </cell>
          <cell r="H687">
            <v>55</v>
          </cell>
          <cell r="I687">
            <v>71</v>
          </cell>
        </row>
        <row r="688">
          <cell r="D688">
            <v>2750511</v>
          </cell>
          <cell r="E688" t="str">
            <v>HOSPITAL ESTADUAL DR ODILO ANTUNES DE SIQUEIRA P PRUDENTE</v>
          </cell>
          <cell r="F688" t="str">
            <v>E</v>
          </cell>
          <cell r="G688" t="str">
            <v>Direta</v>
          </cell>
          <cell r="H688">
            <v>0</v>
          </cell>
          <cell r="I688">
            <v>0</v>
          </cell>
        </row>
        <row r="689">
          <cell r="D689">
            <v>2058782</v>
          </cell>
          <cell r="E689" t="str">
            <v>HOSPITAL PSIQUIATRICO ESPIRITA BEZERRA DE MENEZES P PRUDENT</v>
          </cell>
          <cell r="F689" t="str">
            <v>E</v>
          </cell>
          <cell r="G689" t="str">
            <v>Priv.s. fins lucrativos</v>
          </cell>
          <cell r="H689">
            <v>20</v>
          </cell>
          <cell r="I689">
            <v>0</v>
          </cell>
        </row>
        <row r="690">
          <cell r="D690">
            <v>7400926</v>
          </cell>
          <cell r="E690" t="str">
            <v>HOSPITAL REGIONAL DO CANCER</v>
          </cell>
          <cell r="F690" t="str">
            <v>M</v>
          </cell>
          <cell r="G690" t="str">
            <v>Priv.s. fins lucrativos</v>
          </cell>
          <cell r="H690">
            <v>80</v>
          </cell>
          <cell r="I690">
            <v>10</v>
          </cell>
        </row>
        <row r="691">
          <cell r="D691">
            <v>2080532</v>
          </cell>
          <cell r="E691" t="str">
            <v>SANTA CASA HOSP DR ARISTOTELES OLIVEIRA MARTINS PRES PRUDENT</v>
          </cell>
          <cell r="F691" t="str">
            <v>E</v>
          </cell>
          <cell r="G691" t="str">
            <v>Priv.s. fins lucrativos</v>
          </cell>
          <cell r="H691">
            <v>0</v>
          </cell>
          <cell r="I691">
            <v>0</v>
          </cell>
        </row>
        <row r="692">
          <cell r="D692">
            <v>2080532</v>
          </cell>
          <cell r="E692" t="str">
            <v>SANTA CASA HOSP DR ARISTOTELES OLIVEIRA MARTINS PRES PRUDENT</v>
          </cell>
          <cell r="F692" t="str">
            <v>E</v>
          </cell>
          <cell r="G692" t="str">
            <v>Priv.s. fins lucrativos</v>
          </cell>
          <cell r="H692">
            <v>30</v>
          </cell>
          <cell r="I692">
            <v>31</v>
          </cell>
        </row>
        <row r="693">
          <cell r="D693">
            <v>2078139</v>
          </cell>
          <cell r="E693" t="str">
            <v>SANTA CASA DE PRESIDENTE VENCESLAU</v>
          </cell>
          <cell r="F693" t="str">
            <v>M</v>
          </cell>
          <cell r="G693" t="str">
            <v>Priv.s. fins lucrativos</v>
          </cell>
          <cell r="H693">
            <v>14</v>
          </cell>
          <cell r="I693">
            <v>30</v>
          </cell>
        </row>
        <row r="694">
          <cell r="D694">
            <v>2081873</v>
          </cell>
          <cell r="E694" t="str">
            <v>HOSPITAL E MATERNIDADE DE RANCHARIA</v>
          </cell>
          <cell r="F694" t="str">
            <v>E</v>
          </cell>
          <cell r="G694" t="str">
            <v>Priv.s. fins lucrativos</v>
          </cell>
          <cell r="H694">
            <v>5</v>
          </cell>
          <cell r="I694">
            <v>15</v>
          </cell>
        </row>
        <row r="695">
          <cell r="D695">
            <v>2080524</v>
          </cell>
          <cell r="E695" t="str">
            <v>HOSPITAL E MATERNIDADE REGIONAL REGENTE FEIJO</v>
          </cell>
          <cell r="F695" t="str">
            <v>M</v>
          </cell>
          <cell r="G695" t="str">
            <v>Priv.s. fins lucrativos</v>
          </cell>
          <cell r="H695">
            <v>15</v>
          </cell>
          <cell r="I695">
            <v>0</v>
          </cell>
        </row>
        <row r="696">
          <cell r="D696">
            <v>2750546</v>
          </cell>
          <cell r="E696" t="str">
            <v>HOSPITAL ESTADUAL PORTO PRIMAVERA ROSANA</v>
          </cell>
          <cell r="F696" t="str">
            <v>E</v>
          </cell>
          <cell r="G696" t="str">
            <v>OSS</v>
          </cell>
          <cell r="H696">
            <v>20</v>
          </cell>
          <cell r="I696">
            <v>0</v>
          </cell>
        </row>
        <row r="697">
          <cell r="D697">
            <v>2751046</v>
          </cell>
          <cell r="E697" t="str">
            <v>SANTA CASA DE SANTO ANASTACIO</v>
          </cell>
          <cell r="F697" t="str">
            <v>M</v>
          </cell>
          <cell r="G697" t="str">
            <v>Priv.s. fins lucrativos</v>
          </cell>
          <cell r="H697">
            <v>15</v>
          </cell>
          <cell r="I697">
            <v>0</v>
          </cell>
        </row>
        <row r="698">
          <cell r="D698">
            <v>2028239</v>
          </cell>
          <cell r="E698" t="str">
            <v>HOSPITAL REGIONAL DE TEODORO SAMPAIO</v>
          </cell>
          <cell r="F698" t="str">
            <v>M</v>
          </cell>
          <cell r="G698" t="str">
            <v>Priv.s. fins lucrativos</v>
          </cell>
          <cell r="H698">
            <v>8</v>
          </cell>
          <cell r="I698">
            <v>0</v>
          </cell>
        </row>
        <row r="699">
          <cell r="D699">
            <v>2081385</v>
          </cell>
          <cell r="E699" t="str">
            <v>SANTA CASA DE TUPI PAULISTA</v>
          </cell>
          <cell r="F699" t="str">
            <v>M</v>
          </cell>
          <cell r="G699" t="str">
            <v>Priv.s. fins lucrativos</v>
          </cell>
          <cell r="H699">
            <v>17</v>
          </cell>
          <cell r="I699">
            <v>0</v>
          </cell>
        </row>
        <row r="700">
          <cell r="D700">
            <v>2077434</v>
          </cell>
          <cell r="E700" t="str">
            <v>HOSPITAL DR LEOPOLDO BEVILACQUA</v>
          </cell>
          <cell r="F700" t="str">
            <v>E</v>
          </cell>
          <cell r="G700" t="str">
            <v>OSS</v>
          </cell>
          <cell r="H700">
            <v>26</v>
          </cell>
          <cell r="I700">
            <v>19</v>
          </cell>
        </row>
        <row r="701">
          <cell r="D701">
            <v>2077434</v>
          </cell>
          <cell r="E701" t="str">
            <v>HOSPITAL DR LEOPOLDO BEVILACQUA</v>
          </cell>
          <cell r="F701" t="str">
            <v>E</v>
          </cell>
          <cell r="G701" t="str">
            <v>OSS</v>
          </cell>
          <cell r="H701">
            <v>0</v>
          </cell>
          <cell r="I701">
            <v>0</v>
          </cell>
        </row>
        <row r="702">
          <cell r="D702">
            <v>9556095</v>
          </cell>
          <cell r="E702" t="str">
            <v xml:space="preserve">HOSPITAL REGIONAL DE REGISTRO </v>
          </cell>
          <cell r="F702" t="str">
            <v>E</v>
          </cell>
          <cell r="G702" t="str">
            <v>OSS</v>
          </cell>
          <cell r="H702">
            <v>0</v>
          </cell>
          <cell r="I702">
            <v>0</v>
          </cell>
        </row>
        <row r="703">
          <cell r="D703">
            <v>9556095</v>
          </cell>
          <cell r="E703" t="str">
            <v xml:space="preserve">HOSPITAL REGIONAL DE REGISTRO </v>
          </cell>
          <cell r="F703" t="str">
            <v>E</v>
          </cell>
          <cell r="G703" t="str">
            <v>OSS</v>
          </cell>
          <cell r="H703">
            <v>10</v>
          </cell>
          <cell r="I703">
            <v>45</v>
          </cell>
        </row>
        <row r="704">
          <cell r="D704">
            <v>2079593</v>
          </cell>
          <cell r="E704" t="str">
            <v>HOSPITAL SAO JOAO REGISTRO</v>
          </cell>
          <cell r="F704" t="str">
            <v>E</v>
          </cell>
          <cell r="G704" t="str">
            <v>Priv.s. fins lucrativos</v>
          </cell>
          <cell r="H704">
            <v>40</v>
          </cell>
          <cell r="I704">
            <v>10</v>
          </cell>
        </row>
        <row r="705">
          <cell r="D705">
            <v>2716593</v>
          </cell>
          <cell r="E705" t="str">
            <v>HOSPITAL DE MISERICORDIA ALTINOPOLIS</v>
          </cell>
          <cell r="F705" t="str">
            <v>M</v>
          </cell>
          <cell r="G705" t="str">
            <v>Priv.s. fins lucrativos</v>
          </cell>
          <cell r="H705">
            <v>8</v>
          </cell>
          <cell r="I705">
            <v>0</v>
          </cell>
        </row>
        <row r="706">
          <cell r="D706">
            <v>2082853</v>
          </cell>
          <cell r="E706" t="str">
            <v>HOSPITAL MAJOR ANTONIO CANDIDO BATATAIS</v>
          </cell>
          <cell r="F706" t="str">
            <v>M</v>
          </cell>
          <cell r="G706" t="str">
            <v>Priv.s. fins lucrativos</v>
          </cell>
          <cell r="H706">
            <v>8</v>
          </cell>
          <cell r="I706">
            <v>18</v>
          </cell>
        </row>
        <row r="707">
          <cell r="D707">
            <v>6997600</v>
          </cell>
          <cell r="E707" t="str">
            <v>UPA JOSÉ  ANTONIO DA SILVA NETO</v>
          </cell>
          <cell r="F707" t="str">
            <v>M</v>
          </cell>
          <cell r="G707" t="str">
            <v>Direta/OSS</v>
          </cell>
          <cell r="H707">
            <v>0</v>
          </cell>
          <cell r="I707">
            <v>1</v>
          </cell>
        </row>
        <row r="708">
          <cell r="D708">
            <v>2029553</v>
          </cell>
          <cell r="E708" t="str">
            <v>Unidade Mista Hospitalar</v>
          </cell>
          <cell r="F708" t="str">
            <v>M</v>
          </cell>
          <cell r="G708" t="str">
            <v>Direta/OSS</v>
          </cell>
          <cell r="H708">
            <v>0</v>
          </cell>
          <cell r="I708">
            <v>1</v>
          </cell>
        </row>
        <row r="709">
          <cell r="D709">
            <v>2023016</v>
          </cell>
          <cell r="E709" t="str">
            <v>CASA DE CARIDADE SAO VICENTE DE PAULO CAJURU</v>
          </cell>
          <cell r="F709" t="str">
            <v>M</v>
          </cell>
          <cell r="G709" t="str">
            <v>Priv.s. fins lucrativos</v>
          </cell>
          <cell r="H709">
            <v>12</v>
          </cell>
          <cell r="I709">
            <v>11</v>
          </cell>
        </row>
        <row r="710">
          <cell r="D710">
            <v>2079496</v>
          </cell>
          <cell r="E710" t="str">
            <v>SANTA CASA DE CRAVINHOS</v>
          </cell>
          <cell r="F710" t="str">
            <v>M</v>
          </cell>
          <cell r="G710" t="str">
            <v>Priv.s. fins lucrativos</v>
          </cell>
          <cell r="H710">
            <v>7</v>
          </cell>
          <cell r="I710">
            <v>2</v>
          </cell>
        </row>
        <row r="711">
          <cell r="D711">
            <v>2793512</v>
          </cell>
          <cell r="E711" t="str">
            <v xml:space="preserve">UNIDADE MISTA DE SAUDE </v>
          </cell>
          <cell r="F711" t="str">
            <v>M</v>
          </cell>
          <cell r="G711" t="str">
            <v>Direta/OSS</v>
          </cell>
          <cell r="H711">
            <v>0</v>
          </cell>
          <cell r="I711">
            <v>1</v>
          </cell>
        </row>
        <row r="712">
          <cell r="D712">
            <v>2026805</v>
          </cell>
          <cell r="E712" t="str">
            <v>SANTA CASA DE GUARIBA</v>
          </cell>
          <cell r="F712" t="str">
            <v>M</v>
          </cell>
          <cell r="G712" t="str">
            <v>Priv.s. fins lucrativos</v>
          </cell>
          <cell r="H712">
            <v>15</v>
          </cell>
          <cell r="I712">
            <v>6</v>
          </cell>
        </row>
        <row r="713">
          <cell r="D713">
            <v>2025477</v>
          </cell>
          <cell r="E713" t="str">
            <v>HOSPITAL E MATERNIDADE SANTA ISABEL DE JABOTICABAL</v>
          </cell>
          <cell r="F713" t="str">
            <v>M</v>
          </cell>
          <cell r="G713" t="str">
            <v>Priv.s. fins lucrativos</v>
          </cell>
          <cell r="H713">
            <v>6</v>
          </cell>
          <cell r="I713">
            <v>16</v>
          </cell>
        </row>
        <row r="714">
          <cell r="D714">
            <v>8005877</v>
          </cell>
          <cell r="E714" t="str">
            <v>HOSPITAL SAO MARCOS JABOTICABAL</v>
          </cell>
          <cell r="F714" t="str">
            <v>M</v>
          </cell>
          <cell r="G714" t="str">
            <v>Privado</v>
          </cell>
          <cell r="H714">
            <v>0</v>
          </cell>
          <cell r="I714">
            <v>0</v>
          </cell>
        </row>
        <row r="715">
          <cell r="D715">
            <v>5171946</v>
          </cell>
          <cell r="E715" t="str">
            <v>HOSPITAL SÃO LUCAS</v>
          </cell>
          <cell r="F715" t="str">
            <v>M</v>
          </cell>
          <cell r="G715" t="str">
            <v>Priv.s. fins lucrativos</v>
          </cell>
          <cell r="H715">
            <v>0</v>
          </cell>
          <cell r="I715">
            <v>10</v>
          </cell>
        </row>
        <row r="716">
          <cell r="D716">
            <v>2028204</v>
          </cell>
          <cell r="E716" t="str">
            <v>SANTA CASA DE MONTE ALTO</v>
          </cell>
          <cell r="F716" t="str">
            <v>M</v>
          </cell>
          <cell r="G716" t="str">
            <v>Priv.s. fins lucrativos</v>
          </cell>
          <cell r="H716">
            <v>0</v>
          </cell>
          <cell r="I716">
            <v>0</v>
          </cell>
        </row>
        <row r="717">
          <cell r="D717">
            <v>2028204</v>
          </cell>
          <cell r="E717" t="str">
            <v>SANTA CASA DE MONTE ALTO</v>
          </cell>
          <cell r="F717" t="str">
            <v>M</v>
          </cell>
          <cell r="G717" t="str">
            <v>Priv.s. fins lucrativos</v>
          </cell>
          <cell r="H717">
            <v>8</v>
          </cell>
          <cell r="I717">
            <v>16</v>
          </cell>
        </row>
        <row r="718">
          <cell r="D718">
            <v>2089548</v>
          </cell>
          <cell r="E718" t="str">
            <v>SANTA CASA DE PITANGUEIRAS</v>
          </cell>
          <cell r="F718" t="str">
            <v>M</v>
          </cell>
          <cell r="G718" t="str">
            <v>Priv.s. fins lucrativos</v>
          </cell>
          <cell r="H718">
            <v>4</v>
          </cell>
          <cell r="I718">
            <v>0</v>
          </cell>
        </row>
        <row r="719">
          <cell r="D719">
            <v>2083493</v>
          </cell>
          <cell r="E719" t="str">
            <v>SANTA CASA DE PONTAL</v>
          </cell>
          <cell r="F719" t="str">
            <v>M</v>
          </cell>
          <cell r="G719" t="str">
            <v>Priv.s. fins lucrativos</v>
          </cell>
          <cell r="H719">
            <v>13</v>
          </cell>
          <cell r="I719">
            <v>8</v>
          </cell>
        </row>
        <row r="720">
          <cell r="D720">
            <v>414301</v>
          </cell>
          <cell r="E720" t="str">
            <v>UPA Prof. Dr. João  José Carneiro -UPA Sumarezinho</v>
          </cell>
          <cell r="F720" t="str">
            <v>M</v>
          </cell>
          <cell r="G720" t="str">
            <v>Direta/OSS</v>
          </cell>
          <cell r="H720">
            <v>0</v>
          </cell>
          <cell r="I720">
            <v>4</v>
          </cell>
        </row>
        <row r="721">
          <cell r="D721">
            <v>253588</v>
          </cell>
          <cell r="E721" t="str">
            <v>UPA NELSON MANDELA DISTRITO NORTE RIBEIRÃO PRETO</v>
          </cell>
          <cell r="F721" t="str">
            <v>M</v>
          </cell>
          <cell r="G721" t="str">
            <v>Direta/OSS</v>
          </cell>
          <cell r="H721">
            <v>0</v>
          </cell>
          <cell r="I721">
            <v>4</v>
          </cell>
        </row>
        <row r="722">
          <cell r="D722">
            <v>2049821</v>
          </cell>
          <cell r="E722" t="str">
            <v xml:space="preserve"> UBDS DR JOÃO  BAPTISTA QUARTIM</v>
          </cell>
          <cell r="F722" t="str">
            <v>M</v>
          </cell>
          <cell r="G722" t="str">
            <v>Direta/OSS</v>
          </cell>
          <cell r="H722">
            <v>0</v>
          </cell>
          <cell r="I722">
            <v>3</v>
          </cell>
        </row>
        <row r="723">
          <cell r="D723">
            <v>2070480</v>
          </cell>
          <cell r="E723" t="str">
            <v xml:space="preserve"> UBDS DR MARCO ANTONIO SAHÃO</v>
          </cell>
          <cell r="F723" t="str">
            <v>M</v>
          </cell>
          <cell r="G723" t="str">
            <v>Direta/OSS</v>
          </cell>
          <cell r="H723">
            <v>0</v>
          </cell>
          <cell r="I723">
            <v>2</v>
          </cell>
        </row>
        <row r="724">
          <cell r="D724">
            <v>7615280</v>
          </cell>
          <cell r="E724" t="str">
            <v>CANTINHO DO CEU RIBEIRAO PRETO</v>
          </cell>
          <cell r="F724" t="str">
            <v>M</v>
          </cell>
          <cell r="G724" t="str">
            <v>Priv.s. fins lucrativos</v>
          </cell>
          <cell r="H724">
            <v>0</v>
          </cell>
          <cell r="I724">
            <v>0</v>
          </cell>
        </row>
        <row r="725">
          <cell r="D725">
            <v>2079119</v>
          </cell>
          <cell r="E725" t="str">
            <v>CENTRO DE REF DA SAUDE DA MULHER DE R PRETO MATER</v>
          </cell>
          <cell r="F725" t="str">
            <v>E</v>
          </cell>
          <cell r="G725" t="str">
            <v>OSS</v>
          </cell>
          <cell r="H725">
            <v>0</v>
          </cell>
          <cell r="I725">
            <v>0</v>
          </cell>
        </row>
        <row r="726">
          <cell r="D726">
            <v>2082187</v>
          </cell>
          <cell r="E726" t="str">
            <v>HOSPITAL DAS CLINICAS FAEPA RIBEIRAO PRETO</v>
          </cell>
          <cell r="F726" t="str">
            <v>E</v>
          </cell>
          <cell r="G726" t="str">
            <v>Universitário</v>
          </cell>
          <cell r="H726">
            <v>0</v>
          </cell>
          <cell r="I726">
            <v>0</v>
          </cell>
        </row>
        <row r="727">
          <cell r="D727">
            <v>2082187</v>
          </cell>
          <cell r="E727" t="str">
            <v>HOSPITAL DAS CLINICAS FAEPA RIBEIRAO PRETO</v>
          </cell>
          <cell r="F727" t="str">
            <v>E</v>
          </cell>
          <cell r="G727" t="str">
            <v>Universitário</v>
          </cell>
          <cell r="H727">
            <v>0</v>
          </cell>
          <cell r="I727">
            <v>0</v>
          </cell>
        </row>
        <row r="728">
          <cell r="D728">
            <v>2082187</v>
          </cell>
          <cell r="E728" t="str">
            <v>HOSPITAL DAS CLINICAS FAEPA RIBEIRAO PRETO</v>
          </cell>
          <cell r="F728" t="str">
            <v>E</v>
          </cell>
          <cell r="G728" t="str">
            <v>Universitário</v>
          </cell>
          <cell r="H728">
            <v>30</v>
          </cell>
          <cell r="I728">
            <v>145</v>
          </cell>
        </row>
        <row r="729">
          <cell r="D729">
            <v>2082187</v>
          </cell>
          <cell r="E729" t="str">
            <v>HOSPITAL DAS CLINICAS FAEPA RIBEIRAO PRETO</v>
          </cell>
          <cell r="F729" t="str">
            <v>E</v>
          </cell>
          <cell r="G729" t="str">
            <v>Universitário</v>
          </cell>
          <cell r="H729">
            <v>0</v>
          </cell>
          <cell r="I729">
            <v>0</v>
          </cell>
        </row>
        <row r="730">
          <cell r="D730">
            <v>3314766</v>
          </cell>
          <cell r="E730" t="str">
            <v>HOSPITAL ELECTRO BONINI RIBEIRAO PRETO</v>
          </cell>
          <cell r="F730" t="str">
            <v>M</v>
          </cell>
          <cell r="G730" t="str">
            <v>Priv.s. fins lucrativos</v>
          </cell>
          <cell r="H730">
            <v>0</v>
          </cell>
          <cell r="I730">
            <v>0</v>
          </cell>
        </row>
        <row r="731">
          <cell r="D731">
            <v>5887623</v>
          </cell>
          <cell r="E731" t="str">
            <v>HOSPITAL ESTADUAL DE RIB PRETO DR CARLOS EDUARDO MARTINELLI</v>
          </cell>
          <cell r="F731" t="str">
            <v>E</v>
          </cell>
          <cell r="G731" t="str">
            <v>OSS</v>
          </cell>
          <cell r="H731">
            <v>10</v>
          </cell>
          <cell r="I731">
            <v>0</v>
          </cell>
        </row>
        <row r="732">
          <cell r="D732">
            <v>2080400</v>
          </cell>
          <cell r="E732" t="str">
            <v>HOSPITAL IMACULADA CONCEICAO RIBEIRAO PRETO</v>
          </cell>
          <cell r="F732" t="str">
            <v>M</v>
          </cell>
          <cell r="G732" t="str">
            <v>Priv.s. fins lucrativos</v>
          </cell>
          <cell r="H732">
            <v>0</v>
          </cell>
          <cell r="I732">
            <v>0</v>
          </cell>
        </row>
        <row r="733">
          <cell r="D733">
            <v>2080400</v>
          </cell>
          <cell r="E733" t="str">
            <v>HOSPITAL IMACULADA CONCEICAO RIBEIRAO PRETO</v>
          </cell>
          <cell r="F733" t="str">
            <v>M</v>
          </cell>
          <cell r="G733" t="str">
            <v>Priv.s. fins lucrativos</v>
          </cell>
          <cell r="H733">
            <v>10</v>
          </cell>
          <cell r="I733">
            <v>19</v>
          </cell>
        </row>
        <row r="734">
          <cell r="D734">
            <v>2081164</v>
          </cell>
          <cell r="E734" t="str">
            <v>HOSPITAL SANTA LYDIA RIBEIRAO PRETO</v>
          </cell>
          <cell r="F734" t="str">
            <v>M</v>
          </cell>
          <cell r="G734" t="str">
            <v>Priv.s. fins lucrativos</v>
          </cell>
          <cell r="H734">
            <v>0</v>
          </cell>
          <cell r="I734">
            <v>0</v>
          </cell>
        </row>
        <row r="735">
          <cell r="D735">
            <v>2081164</v>
          </cell>
          <cell r="E735" t="str">
            <v>HOSPITAL SANTA LYDIA RIBEIRAO PRETO</v>
          </cell>
          <cell r="F735" t="str">
            <v>M</v>
          </cell>
          <cell r="G735" t="str">
            <v>Priv.s. fins lucrativos</v>
          </cell>
          <cell r="H735">
            <v>20</v>
          </cell>
          <cell r="I735">
            <v>40</v>
          </cell>
        </row>
        <row r="736">
          <cell r="D736">
            <v>2078031</v>
          </cell>
          <cell r="E736" t="str">
            <v>HOSPITAL SANTA TEREZA DE RIBEIRAO PRETO</v>
          </cell>
          <cell r="F736" t="str">
            <v>E</v>
          </cell>
          <cell r="G736" t="str">
            <v>Direta</v>
          </cell>
          <cell r="H736">
            <v>0</v>
          </cell>
          <cell r="I736">
            <v>0</v>
          </cell>
        </row>
        <row r="737">
          <cell r="D737">
            <v>2084414</v>
          </cell>
          <cell r="E737" t="str">
            <v>SANTA CASA DE RIBEIRAO PRETO</v>
          </cell>
          <cell r="F737" t="str">
            <v>M</v>
          </cell>
          <cell r="G737" t="str">
            <v>Priv.s. fins lucrativos</v>
          </cell>
          <cell r="H737">
            <v>0</v>
          </cell>
          <cell r="I737">
            <v>0</v>
          </cell>
        </row>
        <row r="738">
          <cell r="D738">
            <v>2084414</v>
          </cell>
          <cell r="E738" t="str">
            <v>SANTA CASA DE RIBEIRAO PRETO</v>
          </cell>
          <cell r="F738" t="str">
            <v>M</v>
          </cell>
          <cell r="G738" t="str">
            <v>Priv.s. fins lucrativos</v>
          </cell>
          <cell r="H738">
            <v>0</v>
          </cell>
          <cell r="I738">
            <v>0</v>
          </cell>
        </row>
        <row r="739">
          <cell r="D739">
            <v>2084414</v>
          </cell>
          <cell r="E739" t="str">
            <v>SANTA CASA DE RIBEIRAO PRETO</v>
          </cell>
          <cell r="F739" t="str">
            <v>M</v>
          </cell>
          <cell r="G739" t="str">
            <v>Priv.s. fins lucrativos</v>
          </cell>
          <cell r="H739">
            <v>12</v>
          </cell>
          <cell r="I739">
            <v>30</v>
          </cell>
        </row>
        <row r="740">
          <cell r="D740">
            <v>3281973</v>
          </cell>
          <cell r="E740" t="str">
            <v>UBDS NORTE DR SERGIO AROUCA</v>
          </cell>
          <cell r="F740" t="str">
            <v>M</v>
          </cell>
          <cell r="G740" t="str">
            <v>Direta/OSS</v>
          </cell>
          <cell r="H740">
            <v>0</v>
          </cell>
          <cell r="I740">
            <v>0</v>
          </cell>
        </row>
        <row r="741">
          <cell r="D741">
            <v>7038747</v>
          </cell>
          <cell r="E741" t="str">
            <v>UPA Luiz atilio Losi Vianna</v>
          </cell>
          <cell r="F741" t="str">
            <v>M</v>
          </cell>
          <cell r="G741" t="str">
            <v>Direta/OSS</v>
          </cell>
          <cell r="H741">
            <v>0</v>
          </cell>
          <cell r="I741">
            <v>11</v>
          </cell>
        </row>
        <row r="742">
          <cell r="D742">
            <v>2091275</v>
          </cell>
          <cell r="E742" t="str">
            <v>CAIS CENTRO ATENCAO INTEGRAL SAUDE SANTA RITA PASSA QUATRO</v>
          </cell>
          <cell r="F742" t="str">
            <v>E</v>
          </cell>
          <cell r="G742" t="str">
            <v>Direta</v>
          </cell>
          <cell r="H742">
            <v>0</v>
          </cell>
          <cell r="I742">
            <v>0</v>
          </cell>
        </row>
        <row r="743">
          <cell r="D743">
            <v>2091267</v>
          </cell>
          <cell r="E743" t="str">
            <v>SANTA CASA SANTA RITA DO PASSA QUATRO</v>
          </cell>
          <cell r="F743" t="str">
            <v>M</v>
          </cell>
          <cell r="G743" t="str">
            <v>Priv.s. fins lucrativos</v>
          </cell>
          <cell r="H743">
            <v>4</v>
          </cell>
          <cell r="I743">
            <v>0</v>
          </cell>
        </row>
        <row r="744">
          <cell r="D744">
            <v>2746298</v>
          </cell>
          <cell r="E744" t="str">
            <v>SANTA CASA DE SANTA ROSA DE VITERBO</v>
          </cell>
          <cell r="F744" t="str">
            <v>M</v>
          </cell>
          <cell r="G744" t="str">
            <v>Priv.s. fins lucrativos</v>
          </cell>
          <cell r="H744">
            <v>3</v>
          </cell>
          <cell r="I744">
            <v>1</v>
          </cell>
        </row>
        <row r="745">
          <cell r="D745">
            <v>9208887</v>
          </cell>
          <cell r="E745" t="str">
            <v>HOSPITAL MUNICIPAL DE SANTO ANTONIO DA ALEGRIA</v>
          </cell>
          <cell r="F745" t="str">
            <v>M</v>
          </cell>
          <cell r="G745" t="str">
            <v>Direta/OSS</v>
          </cell>
          <cell r="H745">
            <v>1</v>
          </cell>
          <cell r="I745">
            <v>0</v>
          </cell>
        </row>
        <row r="746">
          <cell r="D746">
            <v>2078198</v>
          </cell>
          <cell r="E746" t="str">
            <v>UNIDADE MISTA DE SAÚDE EMBU-GUAÇU</v>
          </cell>
          <cell r="F746" t="str">
            <v>M</v>
          </cell>
          <cell r="G746" t="str">
            <v>Direta/OSS</v>
          </cell>
          <cell r="H746">
            <v>0</v>
          </cell>
          <cell r="I746">
            <v>1</v>
          </cell>
        </row>
        <row r="747">
          <cell r="D747">
            <v>2058243</v>
          </cell>
          <cell r="E747" t="str">
            <v>SANTA CASA DE MISERICORDIA DE SAO SIMAO</v>
          </cell>
          <cell r="F747" t="str">
            <v>M</v>
          </cell>
          <cell r="G747" t="str">
            <v>Priv.s. fins lucrativos</v>
          </cell>
          <cell r="H747">
            <v>4</v>
          </cell>
          <cell r="I747">
            <v>0</v>
          </cell>
        </row>
        <row r="748">
          <cell r="D748">
            <v>9773657</v>
          </cell>
          <cell r="E748" t="str">
            <v>HOSPITAL ESTADUAL DE SERRANA</v>
          </cell>
          <cell r="F748" t="str">
            <v>E</v>
          </cell>
          <cell r="G748" t="str">
            <v>OSS</v>
          </cell>
          <cell r="H748">
            <v>24</v>
          </cell>
          <cell r="I748">
            <v>5</v>
          </cell>
        </row>
        <row r="749">
          <cell r="D749">
            <v>2079364</v>
          </cell>
          <cell r="E749" t="str">
            <v>SANTA CASA DE MISERICORDIA DE SERRANA</v>
          </cell>
          <cell r="F749" t="str">
            <v>M</v>
          </cell>
          <cell r="G749" t="str">
            <v>Priv.s. fins lucrativos</v>
          </cell>
          <cell r="H749">
            <v>6</v>
          </cell>
          <cell r="I749">
            <v>1</v>
          </cell>
        </row>
        <row r="750">
          <cell r="D750">
            <v>7206445</v>
          </cell>
          <cell r="E750" t="str">
            <v>UPA SERRANA</v>
          </cell>
          <cell r="F750" t="str">
            <v>M</v>
          </cell>
          <cell r="G750" t="str">
            <v>Direta/OSS</v>
          </cell>
          <cell r="H750">
            <v>0</v>
          </cell>
          <cell r="I750">
            <v>1</v>
          </cell>
        </row>
        <row r="751">
          <cell r="D751">
            <v>2084171</v>
          </cell>
          <cell r="E751" t="str">
            <v>HOSPITAL E MATERNIDADE SAO JOSE SERTAOZINHO</v>
          </cell>
          <cell r="F751" t="str">
            <v>M</v>
          </cell>
          <cell r="G751" t="str">
            <v>Priv.s. fins lucrativos</v>
          </cell>
          <cell r="H751">
            <v>0</v>
          </cell>
          <cell r="I751">
            <v>0</v>
          </cell>
        </row>
        <row r="752">
          <cell r="D752">
            <v>2084171</v>
          </cell>
          <cell r="E752" t="str">
            <v>HOSPITAL E MATERNIDADE SAO JOSE SERTAOZINHO</v>
          </cell>
          <cell r="F752" t="str">
            <v>M</v>
          </cell>
          <cell r="G752" t="str">
            <v>Priv.s. fins lucrativos</v>
          </cell>
          <cell r="H752">
            <v>6</v>
          </cell>
          <cell r="I752">
            <v>18</v>
          </cell>
        </row>
        <row r="753">
          <cell r="D753">
            <v>7792115</v>
          </cell>
          <cell r="E753" t="str">
            <v>UPA DR PEDRO T.F. REIS</v>
          </cell>
          <cell r="F753" t="str">
            <v>M</v>
          </cell>
          <cell r="G753" t="str">
            <v>Direta/OSS</v>
          </cell>
          <cell r="H753">
            <v>0</v>
          </cell>
          <cell r="I753">
            <v>4</v>
          </cell>
        </row>
        <row r="754">
          <cell r="D754">
            <v>222844</v>
          </cell>
          <cell r="E754" t="str">
            <v>CENTRO MUNICIPAL DE TRIAGEM-COVID19</v>
          </cell>
          <cell r="F754" t="str">
            <v>M</v>
          </cell>
          <cell r="G754" t="str">
            <v>Direta/OSS</v>
          </cell>
          <cell r="H754">
            <v>21</v>
          </cell>
          <cell r="I754">
            <v>3</v>
          </cell>
        </row>
        <row r="755">
          <cell r="D755">
            <v>2080222</v>
          </cell>
          <cell r="E755" t="str">
            <v>SANTA CASA DE CACONDE</v>
          </cell>
          <cell r="F755" t="str">
            <v>E</v>
          </cell>
          <cell r="G755" t="str">
            <v>Priv.s. fins lucrativos</v>
          </cell>
          <cell r="H755">
            <v>12</v>
          </cell>
          <cell r="I755">
            <v>0</v>
          </cell>
        </row>
        <row r="756">
          <cell r="D756">
            <v>2749033</v>
          </cell>
          <cell r="E756" t="str">
            <v>CENTRO DE REABILITACAO DE CASA BRANCA</v>
          </cell>
          <cell r="F756" t="str">
            <v>E</v>
          </cell>
          <cell r="G756" t="str">
            <v>Direta</v>
          </cell>
          <cell r="H756">
            <v>30</v>
          </cell>
          <cell r="I756">
            <v>0</v>
          </cell>
        </row>
        <row r="757">
          <cell r="D757">
            <v>2082306</v>
          </cell>
          <cell r="E757" t="str">
            <v>SANTA CASA DE CASA BRANCA</v>
          </cell>
          <cell r="F757" t="str">
            <v>M</v>
          </cell>
          <cell r="G757" t="str">
            <v>Priv.s. fins lucrativos</v>
          </cell>
          <cell r="H757">
            <v>10</v>
          </cell>
          <cell r="I757">
            <v>0</v>
          </cell>
        </row>
        <row r="758">
          <cell r="D758">
            <v>2082810</v>
          </cell>
          <cell r="E758" t="str">
            <v>CONDERG HOSPITAL REGIONAL DE DIVINOLANDIA</v>
          </cell>
          <cell r="F758" t="str">
            <v>E</v>
          </cell>
          <cell r="G758" t="str">
            <v>Priv.s. fins lucrativos</v>
          </cell>
          <cell r="H758">
            <v>15</v>
          </cell>
          <cell r="I758">
            <v>0</v>
          </cell>
        </row>
        <row r="759">
          <cell r="D759">
            <v>2081563</v>
          </cell>
          <cell r="E759" t="str">
            <v>CLINICA DE REPOUSO SANTA ROSA ESPIRITO SANTO DO PINHAL</v>
          </cell>
          <cell r="F759" t="str">
            <v>E</v>
          </cell>
          <cell r="G759" t="str">
            <v>Privado</v>
          </cell>
          <cell r="H759">
            <v>0</v>
          </cell>
          <cell r="I759">
            <v>0</v>
          </cell>
        </row>
        <row r="760">
          <cell r="D760">
            <v>2751623</v>
          </cell>
          <cell r="E760" t="str">
            <v>HOSPITAL FRANCISCO ROSAS</v>
          </cell>
          <cell r="F760" t="str">
            <v>M</v>
          </cell>
          <cell r="G760" t="str">
            <v>Priv.s. fins lucrativos</v>
          </cell>
          <cell r="H760">
            <v>0</v>
          </cell>
          <cell r="I760">
            <v>0</v>
          </cell>
        </row>
        <row r="761">
          <cell r="D761">
            <v>2751623</v>
          </cell>
          <cell r="E761" t="str">
            <v>HOSPITAL FRANCISCO ROSAS</v>
          </cell>
          <cell r="F761" t="str">
            <v>M</v>
          </cell>
          <cell r="G761" t="str">
            <v>Priv.s. fins lucrativos</v>
          </cell>
          <cell r="H761">
            <v>16</v>
          </cell>
          <cell r="I761">
            <v>10</v>
          </cell>
        </row>
        <row r="762">
          <cell r="D762">
            <v>2084384</v>
          </cell>
          <cell r="E762" t="str">
            <v>INSTITUTO BEZERRA DE MENEZES ESPIRITO SANTO DO PINHAL</v>
          </cell>
          <cell r="F762" t="str">
            <v>E</v>
          </cell>
          <cell r="G762" t="str">
            <v>Priv.s. fins lucrativos</v>
          </cell>
          <cell r="H762">
            <v>0</v>
          </cell>
          <cell r="I762">
            <v>0</v>
          </cell>
        </row>
        <row r="763">
          <cell r="D763">
            <v>110388</v>
          </cell>
          <cell r="E763" t="str">
            <v>HOSPITAL DE CAMPANHA COVID 19</v>
          </cell>
          <cell r="F763" t="str">
            <v>M</v>
          </cell>
          <cell r="G763" t="str">
            <v>Direta/OSS</v>
          </cell>
          <cell r="H763">
            <v>0</v>
          </cell>
          <cell r="I763">
            <v>0</v>
          </cell>
        </row>
        <row r="764">
          <cell r="D764">
            <v>2081091</v>
          </cell>
          <cell r="E764" t="str">
            <v>HOSPITAL MUNICIPAL DE ITAPIRA</v>
          </cell>
          <cell r="F764" t="str">
            <v>M</v>
          </cell>
          <cell r="G764" t="str">
            <v>Direta/OSS</v>
          </cell>
          <cell r="H764">
            <v>35</v>
          </cell>
          <cell r="I764">
            <v>19</v>
          </cell>
        </row>
        <row r="765">
          <cell r="D765">
            <v>2085143</v>
          </cell>
          <cell r="E765" t="str">
            <v>INSTITUTO AMERICO BAIRRAL DE PSIQUIATRIA</v>
          </cell>
          <cell r="F765" t="str">
            <v>E</v>
          </cell>
          <cell r="G765" t="str">
            <v>Priv.s. fins lucrativos</v>
          </cell>
          <cell r="H765">
            <v>0</v>
          </cell>
          <cell r="I765">
            <v>0</v>
          </cell>
        </row>
        <row r="766">
          <cell r="D766">
            <v>2084287</v>
          </cell>
          <cell r="E766" t="str">
            <v>SANTA CASA DE MISERICORDIA DE ITAPIRA</v>
          </cell>
          <cell r="F766" t="str">
            <v>M</v>
          </cell>
          <cell r="G766" t="str">
            <v>Priv.s. fins lucrativos</v>
          </cell>
          <cell r="H766">
            <v>0</v>
          </cell>
          <cell r="I766">
            <v>0</v>
          </cell>
        </row>
        <row r="767">
          <cell r="D767">
            <v>2705222</v>
          </cell>
          <cell r="E767" t="str">
            <v>SANTA CASA DE MOCOCA MOCOCA</v>
          </cell>
          <cell r="F767" t="str">
            <v>M</v>
          </cell>
          <cell r="G767" t="str">
            <v>Priv.s. fins lucrativos</v>
          </cell>
          <cell r="H767">
            <v>12</v>
          </cell>
          <cell r="I767">
            <v>18</v>
          </cell>
        </row>
        <row r="768">
          <cell r="D768">
            <v>136603</v>
          </cell>
          <cell r="E768" t="str">
            <v>Hospital de Campanha SANTA MARTA</v>
          </cell>
          <cell r="F768" t="str">
            <v>M</v>
          </cell>
          <cell r="G768" t="str">
            <v>Direta/OSS</v>
          </cell>
          <cell r="H768">
            <v>0</v>
          </cell>
          <cell r="I768">
            <v>0</v>
          </cell>
        </row>
        <row r="769">
          <cell r="D769">
            <v>2096498</v>
          </cell>
          <cell r="E769" t="str">
            <v>HOSPITAL MUNICIPAL DR TABAJARA RAMOS</v>
          </cell>
          <cell r="F769" t="str">
            <v>M</v>
          </cell>
          <cell r="G769" t="str">
            <v>Direta/OSS</v>
          </cell>
          <cell r="H769">
            <v>0</v>
          </cell>
          <cell r="I769">
            <v>0</v>
          </cell>
        </row>
        <row r="770">
          <cell r="D770">
            <v>2096498</v>
          </cell>
          <cell r="E770" t="str">
            <v>HOSPITAL MUNICIPAL DR TABAJARA RAMOS</v>
          </cell>
          <cell r="F770" t="str">
            <v>M</v>
          </cell>
          <cell r="G770" t="str">
            <v>Direta/OSS</v>
          </cell>
          <cell r="H770">
            <v>65</v>
          </cell>
          <cell r="I770">
            <v>17</v>
          </cell>
        </row>
        <row r="771">
          <cell r="D771">
            <v>2096463</v>
          </cell>
          <cell r="E771" t="str">
            <v>SANTA CASA DE MOGI GUACU</v>
          </cell>
          <cell r="F771" t="str">
            <v>M</v>
          </cell>
          <cell r="G771" t="str">
            <v>Priv.s. fins lucrativos</v>
          </cell>
          <cell r="H771">
            <v>4</v>
          </cell>
          <cell r="I771">
            <v>18</v>
          </cell>
        </row>
        <row r="772">
          <cell r="D772">
            <v>2088193</v>
          </cell>
          <cell r="E772" t="str">
            <v>IRMANDADE DA STA CASA DE MISERICORD DE MOGI MIRIM MOGI MIRIM</v>
          </cell>
          <cell r="F772" t="str">
            <v>M</v>
          </cell>
          <cell r="G772" t="str">
            <v>Priv.s. fins lucrativos</v>
          </cell>
          <cell r="H772">
            <v>20</v>
          </cell>
          <cell r="I772">
            <v>20</v>
          </cell>
        </row>
        <row r="773">
          <cell r="D773">
            <v>9390650</v>
          </cell>
          <cell r="E773" t="str">
            <v>UPA ZONA LESTE MOGI MIRIM</v>
          </cell>
          <cell r="F773" t="str">
            <v>M</v>
          </cell>
          <cell r="G773" t="str">
            <v>Direta/OSS</v>
          </cell>
          <cell r="H773">
            <v>11</v>
          </cell>
          <cell r="I773">
            <v>3</v>
          </cell>
        </row>
        <row r="774">
          <cell r="D774">
            <v>2079208</v>
          </cell>
          <cell r="E774" t="str">
            <v>LAR ESPIRITA MARIA DE NAZARE MOJI MIRIM</v>
          </cell>
          <cell r="F774" t="str">
            <v>E</v>
          </cell>
          <cell r="G774" t="str">
            <v>Priv.s. fins lucrativos</v>
          </cell>
          <cell r="H774">
            <v>0</v>
          </cell>
          <cell r="I774">
            <v>0</v>
          </cell>
        </row>
        <row r="775">
          <cell r="D775">
            <v>2080745</v>
          </cell>
          <cell r="E775" t="str">
            <v>SANTA CASA DE SANTA CRUZ DAS PALMEIRAS</v>
          </cell>
          <cell r="F775" t="str">
            <v>M</v>
          </cell>
          <cell r="G775" t="str">
            <v>Priv.s. fins lucrativos</v>
          </cell>
          <cell r="H775">
            <v>2</v>
          </cell>
          <cell r="I775">
            <v>0</v>
          </cell>
        </row>
        <row r="776">
          <cell r="D776">
            <v>2084228</v>
          </cell>
          <cell r="E776" t="str">
            <v>SANTA CASA DE MISERICORDIA DONA CAROLINA MALHEIROS SJBV</v>
          </cell>
          <cell r="F776" t="str">
            <v>M</v>
          </cell>
          <cell r="G776" t="str">
            <v>Priv.s. fins lucrativos</v>
          </cell>
          <cell r="H776">
            <v>20</v>
          </cell>
          <cell r="I776">
            <v>18</v>
          </cell>
        </row>
        <row r="777">
          <cell r="D777">
            <v>2080923</v>
          </cell>
          <cell r="E777" t="str">
            <v>HOSPITAL SAO VICENTE</v>
          </cell>
          <cell r="F777" t="str">
            <v>M</v>
          </cell>
          <cell r="G777" t="str">
            <v>Priv.s. fins lucrativos</v>
          </cell>
          <cell r="H777">
            <v>7</v>
          </cell>
          <cell r="I777">
            <v>20</v>
          </cell>
        </row>
        <row r="778">
          <cell r="D778">
            <v>2082284</v>
          </cell>
          <cell r="E778" t="str">
            <v>SANTA CASA DE S. SEBASTIÃO DA GRAMA</v>
          </cell>
          <cell r="F778" t="str">
            <v>M</v>
          </cell>
          <cell r="G778" t="str">
            <v>Priv.s. fins lucrativos</v>
          </cell>
          <cell r="H778">
            <v>10</v>
          </cell>
          <cell r="I778">
            <v>2</v>
          </cell>
        </row>
        <row r="779">
          <cell r="D779">
            <v>2749149</v>
          </cell>
          <cell r="E779" t="str">
            <v>SANTA CASA DE MISERICORDIA DE TAMBAU</v>
          </cell>
          <cell r="F779" t="str">
            <v>M</v>
          </cell>
          <cell r="G779" t="str">
            <v>Priv.s. fins lucrativos</v>
          </cell>
          <cell r="H779">
            <v>19</v>
          </cell>
          <cell r="I779">
            <v>0</v>
          </cell>
        </row>
        <row r="780">
          <cell r="D780">
            <v>2081598</v>
          </cell>
          <cell r="E780" t="str">
            <v>SANTA CASA DE MISERICORDIA SAO LUCAS</v>
          </cell>
          <cell r="F780" t="str">
            <v>M</v>
          </cell>
          <cell r="G780" t="str">
            <v>Priv.s. fins lucrativos</v>
          </cell>
          <cell r="H780">
            <v>9</v>
          </cell>
          <cell r="I780">
            <v>0</v>
          </cell>
        </row>
        <row r="781">
          <cell r="D781">
            <v>2081903</v>
          </cell>
          <cell r="E781" t="str">
            <v>HOSPITAL DE CARIDADE DE VARGEM GRANDE DO SUL</v>
          </cell>
          <cell r="F781" t="str">
            <v>M</v>
          </cell>
          <cell r="G781" t="str">
            <v>Priv.s. fins lucrativos</v>
          </cell>
          <cell r="H781">
            <v>24</v>
          </cell>
          <cell r="I781">
            <v>2</v>
          </cell>
        </row>
        <row r="782">
          <cell r="D782">
            <v>2078937</v>
          </cell>
          <cell r="E782" t="str">
            <v>SANTA CASA DE APARECIDA DOESTE</v>
          </cell>
          <cell r="F782" t="str">
            <v>M</v>
          </cell>
          <cell r="G782" t="str">
            <v>Priv.s. fins lucrativos</v>
          </cell>
          <cell r="H782">
            <v>6</v>
          </cell>
          <cell r="I782">
            <v>0</v>
          </cell>
        </row>
        <row r="783">
          <cell r="D783">
            <v>2082071</v>
          </cell>
          <cell r="E783" t="str">
            <v>SANTA CASA DE CARDOSO</v>
          </cell>
          <cell r="F783" t="str">
            <v>E</v>
          </cell>
          <cell r="G783" t="str">
            <v>Priv.s. fins lucrativos</v>
          </cell>
          <cell r="H783">
            <v>6</v>
          </cell>
          <cell r="I783">
            <v>0</v>
          </cell>
        </row>
        <row r="784">
          <cell r="D784">
            <v>2089335</v>
          </cell>
          <cell r="E784" t="str">
            <v>HOSP ESCOLA EMILIO CARLOS CATANDUVA</v>
          </cell>
          <cell r="F784" t="str">
            <v>E</v>
          </cell>
          <cell r="G784" t="str">
            <v>Priv.s. fins lucrativos</v>
          </cell>
          <cell r="H784">
            <v>0</v>
          </cell>
          <cell r="I784">
            <v>0</v>
          </cell>
        </row>
        <row r="785">
          <cell r="D785">
            <v>2089335</v>
          </cell>
          <cell r="E785" t="str">
            <v>HOSP ESCOLA EMILIO CARLOS CATANDUVA</v>
          </cell>
          <cell r="F785" t="str">
            <v>E</v>
          </cell>
          <cell r="G785" t="str">
            <v>Priv.s. fins lucrativos</v>
          </cell>
          <cell r="H785">
            <v>0</v>
          </cell>
          <cell r="I785">
            <v>0</v>
          </cell>
        </row>
        <row r="786">
          <cell r="D786">
            <v>2089335</v>
          </cell>
          <cell r="E786" t="str">
            <v>HOSP ESCOLA EMILIO CARLOS CATANDUVA</v>
          </cell>
          <cell r="F786" t="str">
            <v>E</v>
          </cell>
          <cell r="G786" t="str">
            <v>Priv.s. fins lucrativos</v>
          </cell>
          <cell r="H786">
            <v>0</v>
          </cell>
          <cell r="I786">
            <v>0</v>
          </cell>
        </row>
        <row r="787">
          <cell r="D787">
            <v>2089335</v>
          </cell>
          <cell r="E787" t="str">
            <v>HOSP ESCOLA EMILIO CARLOS CATANDUVA</v>
          </cell>
          <cell r="F787" t="str">
            <v>E</v>
          </cell>
          <cell r="G787" t="str">
            <v>Priv.s. fins lucrativos</v>
          </cell>
          <cell r="H787">
            <v>0</v>
          </cell>
          <cell r="I787">
            <v>0</v>
          </cell>
        </row>
        <row r="788">
          <cell r="D788">
            <v>2089335</v>
          </cell>
          <cell r="E788" t="str">
            <v>HOSP ESCOLA EMILIO CARLOS CATANDUVA</v>
          </cell>
          <cell r="F788" t="str">
            <v>E</v>
          </cell>
          <cell r="G788" t="str">
            <v>Priv.s. fins lucrativos</v>
          </cell>
          <cell r="H788">
            <v>22</v>
          </cell>
          <cell r="I788">
            <v>55</v>
          </cell>
        </row>
        <row r="789">
          <cell r="D789">
            <v>2089327</v>
          </cell>
          <cell r="E789" t="str">
            <v>HOSPITAL PADRE ALBINO CATANDUVA</v>
          </cell>
          <cell r="F789" t="str">
            <v>E</v>
          </cell>
          <cell r="G789" t="str">
            <v>Priv.s. fins lucrativos</v>
          </cell>
          <cell r="H789">
            <v>4</v>
          </cell>
          <cell r="I789">
            <v>11</v>
          </cell>
        </row>
        <row r="790">
          <cell r="D790">
            <v>2080966</v>
          </cell>
          <cell r="E790" t="str">
            <v>SANTA CASA DE ESTRELA DOESTE</v>
          </cell>
          <cell r="F790" t="str">
            <v>M</v>
          </cell>
          <cell r="G790" t="str">
            <v>Priv.s. fins lucrativos</v>
          </cell>
          <cell r="H790">
            <v>0</v>
          </cell>
          <cell r="I790">
            <v>2</v>
          </cell>
        </row>
        <row r="791">
          <cell r="D791">
            <v>9067205</v>
          </cell>
          <cell r="E791" t="str">
            <v>UPA 24 HORAS DRA MARIZE REIS STEFANINI FERNANDOPOLIS</v>
          </cell>
          <cell r="F791" t="str">
            <v>M</v>
          </cell>
          <cell r="G791" t="str">
            <v>Direta/OSS</v>
          </cell>
          <cell r="H791">
            <v>24</v>
          </cell>
          <cell r="I791">
            <v>12</v>
          </cell>
        </row>
        <row r="792">
          <cell r="D792">
            <v>2093324</v>
          </cell>
          <cell r="E792" t="str">
            <v>SANTA CASA DE FERNANDOPOLIS</v>
          </cell>
          <cell r="F792" t="str">
            <v>E</v>
          </cell>
          <cell r="G792" t="str">
            <v>Priv.s. fins lucrativos</v>
          </cell>
          <cell r="H792">
            <v>0</v>
          </cell>
          <cell r="I792">
            <v>0</v>
          </cell>
        </row>
        <row r="793">
          <cell r="D793">
            <v>2093324</v>
          </cell>
          <cell r="E793" t="str">
            <v>SANTA CASA DE FERNANDOPOLIS</v>
          </cell>
          <cell r="F793" t="str">
            <v>E</v>
          </cell>
          <cell r="G793" t="str">
            <v>Priv.s. fins lucrativos</v>
          </cell>
          <cell r="H793">
            <v>0</v>
          </cell>
          <cell r="I793">
            <v>0</v>
          </cell>
        </row>
        <row r="794">
          <cell r="D794">
            <v>2093324</v>
          </cell>
          <cell r="E794" t="str">
            <v>SANTA CASA DE FERNANDOPOLIS</v>
          </cell>
          <cell r="F794" t="str">
            <v>E</v>
          </cell>
          <cell r="G794" t="str">
            <v>Priv.s. fins lucrativos</v>
          </cell>
          <cell r="H794">
            <v>13</v>
          </cell>
          <cell r="I794">
            <v>23</v>
          </cell>
        </row>
        <row r="795">
          <cell r="D795">
            <v>2081652</v>
          </cell>
          <cell r="E795" t="str">
            <v>SANTA CASA DE GENERAL SALGADO</v>
          </cell>
          <cell r="F795" t="str">
            <v>M</v>
          </cell>
          <cell r="G795" t="str">
            <v>Priv.s. fins lucrativos</v>
          </cell>
          <cell r="H795">
            <v>10</v>
          </cell>
          <cell r="I795">
            <v>0</v>
          </cell>
        </row>
        <row r="796">
          <cell r="D796">
            <v>7007116</v>
          </cell>
          <cell r="E796" t="str">
            <v>PRONTO ATENDIMENTO DR JOSE OSMAR SEGURA LOPES</v>
          </cell>
          <cell r="F796" t="str">
            <v>M</v>
          </cell>
          <cell r="G796" t="str">
            <v>Direta/OSS</v>
          </cell>
          <cell r="H796">
            <v>8</v>
          </cell>
          <cell r="I796">
            <v>0</v>
          </cell>
        </row>
        <row r="797">
          <cell r="D797">
            <v>2082551</v>
          </cell>
          <cell r="E797" t="str">
            <v>SANTA CASA DE IBIRA</v>
          </cell>
          <cell r="F797" t="str">
            <v>M</v>
          </cell>
          <cell r="G797" t="str">
            <v>Priv.s. fins lucrativos</v>
          </cell>
          <cell r="H797">
            <v>5</v>
          </cell>
          <cell r="I797">
            <v>0</v>
          </cell>
        </row>
        <row r="798">
          <cell r="D798">
            <v>2080362</v>
          </cell>
          <cell r="E798" t="str">
            <v>CASA DE SAUDE DE INDIAPORA</v>
          </cell>
          <cell r="F798" t="str">
            <v>M</v>
          </cell>
          <cell r="G798" t="str">
            <v>Priv.s. fins lucrativos</v>
          </cell>
          <cell r="H798">
            <v>0</v>
          </cell>
          <cell r="I798">
            <v>0</v>
          </cell>
        </row>
        <row r="799">
          <cell r="D799">
            <v>2080826</v>
          </cell>
          <cell r="E799" t="str">
            <v>HOSPITAL SAO JOSE DE ITAJOBI</v>
          </cell>
          <cell r="F799" t="str">
            <v>M</v>
          </cell>
          <cell r="G799" t="str">
            <v>Priv.s. fins lucrativos</v>
          </cell>
          <cell r="H799">
            <v>22</v>
          </cell>
          <cell r="I799">
            <v>0</v>
          </cell>
        </row>
        <row r="800">
          <cell r="D800">
            <v>2081466</v>
          </cell>
          <cell r="E800" t="str">
            <v>HOSPITAL NOSSA SENHORA DA DIVINA PROVIDENCIA</v>
          </cell>
          <cell r="F800" t="str">
            <v>E</v>
          </cell>
          <cell r="G800" t="str">
            <v>Priv.s. fins lucrativos</v>
          </cell>
          <cell r="H800">
            <v>33</v>
          </cell>
          <cell r="I800">
            <v>10</v>
          </cell>
        </row>
        <row r="801">
          <cell r="D801">
            <v>7066376</v>
          </cell>
          <cell r="E801" t="str">
            <v>HOSPITAL DE AMOR JALES</v>
          </cell>
          <cell r="F801" t="str">
            <v>E</v>
          </cell>
          <cell r="G801" t="str">
            <v>Priv.s. fins lucrativos</v>
          </cell>
          <cell r="H801">
            <v>0</v>
          </cell>
          <cell r="I801">
            <v>10</v>
          </cell>
        </row>
        <row r="802">
          <cell r="D802">
            <v>2079895</v>
          </cell>
          <cell r="E802" t="str">
            <v>SANTA CASA DE MISERICORDIA DE JALES</v>
          </cell>
          <cell r="F802" t="str">
            <v>E</v>
          </cell>
          <cell r="G802" t="str">
            <v>Priv.s. fins lucrativos</v>
          </cell>
          <cell r="H802">
            <v>0</v>
          </cell>
          <cell r="I802">
            <v>0</v>
          </cell>
        </row>
        <row r="803">
          <cell r="D803">
            <v>2079895</v>
          </cell>
          <cell r="E803" t="str">
            <v>SANTA CASA DE MISERICORDIA DE JALES</v>
          </cell>
          <cell r="F803" t="str">
            <v>E</v>
          </cell>
          <cell r="G803" t="str">
            <v>Priv.s. fins lucrativos</v>
          </cell>
          <cell r="H803">
            <v>17</v>
          </cell>
          <cell r="I803">
            <v>20</v>
          </cell>
        </row>
        <row r="804">
          <cell r="D804">
            <v>2080095</v>
          </cell>
          <cell r="E804" t="str">
            <v>SANTA CASA DE JOSE BONIFACIO</v>
          </cell>
          <cell r="F804" t="str">
            <v>E</v>
          </cell>
          <cell r="G804" t="str">
            <v>Priv.s. fins lucrativos</v>
          </cell>
          <cell r="H804">
            <v>15</v>
          </cell>
          <cell r="I804">
            <v>0</v>
          </cell>
        </row>
        <row r="805">
          <cell r="D805">
            <v>2081792</v>
          </cell>
          <cell r="E805" t="str">
            <v>SANTA CASA DE MACAUBAL</v>
          </cell>
          <cell r="F805" t="str">
            <v>M</v>
          </cell>
          <cell r="G805" t="str">
            <v>Priv.s. fins lucrativos</v>
          </cell>
          <cell r="H805">
            <v>0</v>
          </cell>
          <cell r="I805">
            <v>0</v>
          </cell>
        </row>
        <row r="806">
          <cell r="D806">
            <v>2716275</v>
          </cell>
          <cell r="E806" t="str">
            <v>HOSP E MAT MAE DIV AMOR PROV DEUS MIRASSOL</v>
          </cell>
          <cell r="F806" t="str">
            <v>M</v>
          </cell>
          <cell r="G806" t="str">
            <v>Priv.s. fins lucrativos</v>
          </cell>
          <cell r="H806">
            <v>0</v>
          </cell>
          <cell r="I806">
            <v>0</v>
          </cell>
        </row>
        <row r="807">
          <cell r="D807">
            <v>2082667</v>
          </cell>
          <cell r="E807" t="str">
            <v>SANTA CASA DE MONTE APRAZIVEL</v>
          </cell>
          <cell r="F807" t="str">
            <v>E</v>
          </cell>
          <cell r="G807" t="str">
            <v>Priv.s. fins lucrativos</v>
          </cell>
          <cell r="H807">
            <v>15</v>
          </cell>
          <cell r="I807">
            <v>6</v>
          </cell>
        </row>
        <row r="808">
          <cell r="D808">
            <v>2079682</v>
          </cell>
          <cell r="E808" t="str">
            <v>SANTA CASA DE NEVES PAULISTA</v>
          </cell>
          <cell r="F808" t="str">
            <v>M</v>
          </cell>
          <cell r="G808" t="str">
            <v>Priv.s. fins lucrativos</v>
          </cell>
          <cell r="H808">
            <v>4</v>
          </cell>
          <cell r="I808">
            <v>0</v>
          </cell>
        </row>
        <row r="809">
          <cell r="D809">
            <v>2093502</v>
          </cell>
          <cell r="E809" t="str">
            <v>HOSPITAL SAO DOMINGOS NA PROV DE DEUS NHANDEARA</v>
          </cell>
          <cell r="F809" t="str">
            <v>E</v>
          </cell>
          <cell r="G809" t="str">
            <v>Priv.s. fins lucrativos</v>
          </cell>
          <cell r="H809">
            <v>8</v>
          </cell>
          <cell r="I809">
            <v>0</v>
          </cell>
        </row>
        <row r="810">
          <cell r="D810">
            <v>2093405</v>
          </cell>
          <cell r="E810" t="str">
            <v>INAMEX NHANDEARA</v>
          </cell>
          <cell r="F810" t="str">
            <v>E</v>
          </cell>
          <cell r="G810" t="str">
            <v>Priv.s. fins lucrativos</v>
          </cell>
          <cell r="H810">
            <v>0</v>
          </cell>
          <cell r="I810">
            <v>0</v>
          </cell>
        </row>
        <row r="811">
          <cell r="D811">
            <v>2082659</v>
          </cell>
          <cell r="E811" t="str">
            <v>SANTA CASA DE NOVA GRANADA</v>
          </cell>
          <cell r="F811" t="str">
            <v>E</v>
          </cell>
          <cell r="G811" t="str">
            <v>Priv.s. fins lucrativos</v>
          </cell>
          <cell r="H811">
            <v>8</v>
          </cell>
          <cell r="I811">
            <v>0</v>
          </cell>
        </row>
        <row r="812">
          <cell r="D812">
            <v>2088487</v>
          </cell>
          <cell r="E812" t="str">
            <v>SANTA CASA DE NOVO HORIZONTE</v>
          </cell>
          <cell r="F812" t="str">
            <v>M</v>
          </cell>
          <cell r="G812" t="str">
            <v>Priv.s. fins lucrativos</v>
          </cell>
          <cell r="H812">
            <v>0</v>
          </cell>
          <cell r="I812">
            <v>0</v>
          </cell>
        </row>
        <row r="813">
          <cell r="D813">
            <v>2088487</v>
          </cell>
          <cell r="E813" t="str">
            <v>SANTA CASA DE NOVO HORIZONTE</v>
          </cell>
          <cell r="F813" t="str">
            <v>M</v>
          </cell>
          <cell r="G813" t="str">
            <v>Priv.s. fins lucrativos</v>
          </cell>
          <cell r="H813">
            <v>5</v>
          </cell>
          <cell r="I813">
            <v>10</v>
          </cell>
        </row>
        <row r="814">
          <cell r="D814">
            <v>2716291</v>
          </cell>
          <cell r="E814" t="str">
            <v>HOSPITAL JOAO VELLOSO</v>
          </cell>
          <cell r="F814" t="str">
            <v>M</v>
          </cell>
          <cell r="G814" t="str">
            <v>Direta/OSS</v>
          </cell>
          <cell r="H814">
            <v>0</v>
          </cell>
          <cell r="I814">
            <v>0</v>
          </cell>
        </row>
        <row r="815">
          <cell r="D815">
            <v>2079291</v>
          </cell>
          <cell r="E815" t="str">
            <v>SANTA CASA DE PALMEIRA DOESTE</v>
          </cell>
          <cell r="F815" t="str">
            <v>M</v>
          </cell>
          <cell r="G815" t="str">
            <v>Priv.s. fins lucrativos</v>
          </cell>
          <cell r="H815">
            <v>8</v>
          </cell>
          <cell r="I815">
            <v>0</v>
          </cell>
        </row>
        <row r="816">
          <cell r="D816">
            <v>2080869</v>
          </cell>
          <cell r="E816" t="str">
            <v>SANTA CASA DE PAULO DE FARIA</v>
          </cell>
          <cell r="F816" t="str">
            <v>M</v>
          </cell>
          <cell r="G816" t="str">
            <v>Priv.s. fins lucrativos</v>
          </cell>
          <cell r="H816">
            <v>0</v>
          </cell>
          <cell r="I816">
            <v>0</v>
          </cell>
        </row>
        <row r="817">
          <cell r="D817">
            <v>2079909</v>
          </cell>
          <cell r="E817" t="str">
            <v>HOSP BENEFICENTE DE PIRANGI</v>
          </cell>
          <cell r="F817" t="str">
            <v>M</v>
          </cell>
          <cell r="G817" t="str">
            <v>Priv.s. fins lucrativos</v>
          </cell>
          <cell r="H817">
            <v>15</v>
          </cell>
          <cell r="I817">
            <v>0</v>
          </cell>
        </row>
        <row r="818">
          <cell r="D818">
            <v>2080109</v>
          </cell>
          <cell r="E818" t="str">
            <v>SANTA CASA DE POPULINA</v>
          </cell>
          <cell r="F818" t="str">
            <v>M</v>
          </cell>
          <cell r="G818" t="str">
            <v>Priv.s. fins lucrativos</v>
          </cell>
          <cell r="H818">
            <v>0</v>
          </cell>
          <cell r="I818">
            <v>0</v>
          </cell>
        </row>
        <row r="819">
          <cell r="D819">
            <v>2096617</v>
          </cell>
          <cell r="E819" t="str">
            <v>HOSPITAL ASSISTENCIAL MARIA CAVALOTTI NEVES POTIRENDABA</v>
          </cell>
          <cell r="F819" t="str">
            <v>M</v>
          </cell>
          <cell r="G819" t="str">
            <v>Priv.s. fins lucrativos</v>
          </cell>
          <cell r="H819">
            <v>8</v>
          </cell>
          <cell r="I819">
            <v>0</v>
          </cell>
        </row>
        <row r="820">
          <cell r="D820">
            <v>2081571</v>
          </cell>
          <cell r="E820" t="str">
            <v>SANTA CASA DE RIOLANDIA</v>
          </cell>
          <cell r="F820" t="str">
            <v>M</v>
          </cell>
          <cell r="G820" t="str">
            <v>Priv.s. fins lucrativos</v>
          </cell>
          <cell r="H820">
            <v>0</v>
          </cell>
          <cell r="I820">
            <v>0</v>
          </cell>
        </row>
        <row r="821">
          <cell r="D821">
            <v>2079550</v>
          </cell>
          <cell r="E821" t="str">
            <v>SANTA CASA DE SANTA ADELIA</v>
          </cell>
          <cell r="F821" t="str">
            <v>M</v>
          </cell>
          <cell r="G821" t="str">
            <v>Priv.s. fins lucrativos</v>
          </cell>
          <cell r="H821">
            <v>0</v>
          </cell>
          <cell r="I821">
            <v>0</v>
          </cell>
        </row>
        <row r="822">
          <cell r="D822">
            <v>2093332</v>
          </cell>
          <cell r="E822" t="str">
            <v>SANTA CASA DE SANTA FE DO SUL</v>
          </cell>
          <cell r="F822" t="str">
            <v>M</v>
          </cell>
          <cell r="G822" t="str">
            <v>Priv.s. fins lucrativos</v>
          </cell>
          <cell r="H822">
            <v>16</v>
          </cell>
          <cell r="I822">
            <v>16</v>
          </cell>
        </row>
        <row r="823">
          <cell r="D823">
            <v>478849</v>
          </cell>
          <cell r="E823" t="str">
            <v>UNIDADE DE SUPORTE VENTILATÓRIO FRATERNIDADE</v>
          </cell>
          <cell r="F823" t="str">
            <v>M</v>
          </cell>
          <cell r="G823" t="str">
            <v>Direta/OSS</v>
          </cell>
          <cell r="H823">
            <v>0</v>
          </cell>
          <cell r="I823">
            <v>30</v>
          </cell>
        </row>
        <row r="824">
          <cell r="D824">
            <v>2077396</v>
          </cell>
          <cell r="E824" t="str">
            <v>HOSPITAL DE BASE DE SAO JOSE DO RIO PRETO</v>
          </cell>
          <cell r="F824" t="str">
            <v>E</v>
          </cell>
          <cell r="G824" t="str">
            <v>Universitário</v>
          </cell>
          <cell r="H824">
            <v>170</v>
          </cell>
          <cell r="I824">
            <v>211</v>
          </cell>
        </row>
        <row r="825">
          <cell r="D825">
            <v>2077396</v>
          </cell>
          <cell r="E825" t="str">
            <v>HOSPITAL DE BASE DE SAO JOSE DO RIO PRETO</v>
          </cell>
          <cell r="F825" t="str">
            <v>E</v>
          </cell>
          <cell r="G825" t="str">
            <v>Universitário</v>
          </cell>
          <cell r="H825">
            <v>0</v>
          </cell>
          <cell r="I825">
            <v>0</v>
          </cell>
        </row>
        <row r="826">
          <cell r="D826">
            <v>2077396</v>
          </cell>
          <cell r="E826" t="str">
            <v>HOSPITAL DE BASE DE SAO JOSE DO RIO PRETO</v>
          </cell>
          <cell r="F826" t="str">
            <v>E</v>
          </cell>
          <cell r="G826" t="str">
            <v>Universitário</v>
          </cell>
          <cell r="H826">
            <v>0</v>
          </cell>
          <cell r="I826">
            <v>0</v>
          </cell>
        </row>
        <row r="827">
          <cell r="D827">
            <v>2077396</v>
          </cell>
          <cell r="E827" t="str">
            <v>HOSPITAL DE BASE DE SAO JOSE DO RIO PRETO</v>
          </cell>
          <cell r="F827" t="str">
            <v>E</v>
          </cell>
          <cell r="G827" t="str">
            <v>Universitário</v>
          </cell>
          <cell r="H827">
            <v>0</v>
          </cell>
          <cell r="I827">
            <v>0</v>
          </cell>
        </row>
        <row r="828">
          <cell r="D828">
            <v>6236596</v>
          </cell>
          <cell r="E828" t="str">
            <v>HOSPITAL ESTADUAL JOAO PAULO II SAO JOSE DO RIO PRETO</v>
          </cell>
          <cell r="F828" t="str">
            <v>E</v>
          </cell>
          <cell r="G828" t="str">
            <v>OSS</v>
          </cell>
          <cell r="H828">
            <v>12</v>
          </cell>
          <cell r="I828">
            <v>16</v>
          </cell>
        </row>
        <row r="829">
          <cell r="D829">
            <v>2097613</v>
          </cell>
          <cell r="E829" t="str">
            <v>HOSPITAL INFANTE D HENRIQUE</v>
          </cell>
          <cell r="F829" t="str">
            <v>M</v>
          </cell>
          <cell r="G829" t="str">
            <v>Priv.s. fins lucrativos</v>
          </cell>
          <cell r="H829">
            <v>0</v>
          </cell>
          <cell r="I829">
            <v>21</v>
          </cell>
        </row>
        <row r="830">
          <cell r="D830">
            <v>6270107</v>
          </cell>
          <cell r="E830" t="str">
            <v>PRONTO SOCORRO SANTO ANTONIO</v>
          </cell>
          <cell r="F830" t="str">
            <v>M</v>
          </cell>
          <cell r="G830" t="str">
            <v>Direta/OSS</v>
          </cell>
          <cell r="H830">
            <v>0</v>
          </cell>
          <cell r="I830">
            <v>20</v>
          </cell>
        </row>
        <row r="831">
          <cell r="D831">
            <v>2798298</v>
          </cell>
          <cell r="E831" t="str">
            <v>SANTA CASA DE MISERICORDIA DE SAO JOSE DO RIO PRETO</v>
          </cell>
          <cell r="F831" t="str">
            <v>M</v>
          </cell>
          <cell r="G831" t="str">
            <v>Priv.s. fins lucrativos</v>
          </cell>
          <cell r="H831">
            <v>0</v>
          </cell>
          <cell r="I831">
            <v>0</v>
          </cell>
        </row>
        <row r="832">
          <cell r="D832">
            <v>2798298</v>
          </cell>
          <cell r="E832" t="str">
            <v>SANTA CASA DE MISERICORDIA DE SAO JOSE DO RIO PRETO</v>
          </cell>
          <cell r="F832" t="str">
            <v>M</v>
          </cell>
          <cell r="G832" t="str">
            <v>Priv.s. fins lucrativos</v>
          </cell>
          <cell r="H832">
            <v>45</v>
          </cell>
          <cell r="I832">
            <v>64</v>
          </cell>
        </row>
        <row r="833">
          <cell r="D833">
            <v>6270131</v>
          </cell>
          <cell r="E833" t="str">
            <v>UPA JAGUARÉ</v>
          </cell>
          <cell r="F833" t="str">
            <v>M</v>
          </cell>
          <cell r="G833" t="str">
            <v>Direta/OSS</v>
          </cell>
          <cell r="H833">
            <v>15</v>
          </cell>
          <cell r="I833">
            <v>30</v>
          </cell>
        </row>
        <row r="834">
          <cell r="D834">
            <v>2096846</v>
          </cell>
          <cell r="E834" t="str">
            <v>UBSF ANCHIETA</v>
          </cell>
          <cell r="F834" t="str">
            <v>M</v>
          </cell>
          <cell r="G834" t="str">
            <v>Direta/OSS</v>
          </cell>
          <cell r="H834">
            <v>13</v>
          </cell>
          <cell r="I834">
            <v>0</v>
          </cell>
        </row>
        <row r="835">
          <cell r="D835">
            <v>478024</v>
          </cell>
          <cell r="E835" t="str">
            <v>UNIDADE RESP. LUZ DA ESPERANCA</v>
          </cell>
          <cell r="F835" t="str">
            <v>M</v>
          </cell>
          <cell r="G835" t="str">
            <v>Direta/OSS</v>
          </cell>
          <cell r="H835">
            <v>30</v>
          </cell>
          <cell r="I835">
            <v>0</v>
          </cell>
        </row>
        <row r="836">
          <cell r="D836">
            <v>2084074</v>
          </cell>
          <cell r="E836" t="str">
            <v>HOSP MARIA VALLE PEREIRA DE TABAPUA</v>
          </cell>
          <cell r="F836" t="str">
            <v>M</v>
          </cell>
          <cell r="G836" t="str">
            <v>Priv.s. fins lucrativos</v>
          </cell>
          <cell r="H836">
            <v>9</v>
          </cell>
          <cell r="I836">
            <v>0</v>
          </cell>
        </row>
        <row r="837">
          <cell r="D837">
            <v>2079356</v>
          </cell>
          <cell r="E837" t="str">
            <v>SANTA CASA DE TANABI</v>
          </cell>
          <cell r="F837" t="str">
            <v>E</v>
          </cell>
          <cell r="G837" t="str">
            <v>Priv.s. fins lucrativos</v>
          </cell>
          <cell r="H837">
            <v>8</v>
          </cell>
          <cell r="I837">
            <v>0</v>
          </cell>
        </row>
        <row r="838">
          <cell r="D838">
            <v>2079968</v>
          </cell>
          <cell r="E838" t="str">
            <v>SANTA CASA DE URANIA</v>
          </cell>
          <cell r="F838" t="str">
            <v>M</v>
          </cell>
          <cell r="G838" t="str">
            <v>Priv.s. fins lucrativos</v>
          </cell>
          <cell r="H838">
            <v>10</v>
          </cell>
          <cell r="I838">
            <v>0</v>
          </cell>
        </row>
        <row r="839">
          <cell r="D839">
            <v>2081342</v>
          </cell>
          <cell r="E839" t="str">
            <v>HOSPITAL SAO LOURENCO</v>
          </cell>
          <cell r="F839" t="str">
            <v>M</v>
          </cell>
          <cell r="G839" t="str">
            <v>Priv.s. fins lucrativos</v>
          </cell>
          <cell r="H839">
            <v>0</v>
          </cell>
          <cell r="I839">
            <v>0</v>
          </cell>
        </row>
        <row r="840">
          <cell r="D840">
            <v>625396</v>
          </cell>
          <cell r="E840" t="str">
            <v>UNIDADE DE SUPORTE VENTILATORIO DE VOTUPORANGA</v>
          </cell>
          <cell r="F840" t="str">
            <v>M</v>
          </cell>
          <cell r="G840" t="str">
            <v>Direta/OSS</v>
          </cell>
          <cell r="H840">
            <v>7</v>
          </cell>
          <cell r="I840">
            <v>23</v>
          </cell>
        </row>
        <row r="841">
          <cell r="D841">
            <v>2081377</v>
          </cell>
          <cell r="E841" t="str">
            <v>SANTA CASA DE VOTUPORANGA</v>
          </cell>
          <cell r="F841" t="str">
            <v>E</v>
          </cell>
          <cell r="G841" t="str">
            <v>Priv.s. fins lucrativos</v>
          </cell>
          <cell r="H841">
            <v>0</v>
          </cell>
          <cell r="I841">
            <v>0</v>
          </cell>
        </row>
        <row r="842">
          <cell r="D842">
            <v>2081377</v>
          </cell>
          <cell r="E842" t="str">
            <v>SANTA CASA DE VOTUPORANGA</v>
          </cell>
          <cell r="F842" t="str">
            <v>E</v>
          </cell>
          <cell r="G842" t="str">
            <v>Priv.s. fins lucrativos</v>
          </cell>
          <cell r="H842">
            <v>0</v>
          </cell>
          <cell r="I842">
            <v>0</v>
          </cell>
        </row>
        <row r="843">
          <cell r="D843">
            <v>2081377</v>
          </cell>
          <cell r="E843" t="str">
            <v>SANTA CASA DE VOTUPORANGA</v>
          </cell>
          <cell r="F843" t="str">
            <v>E</v>
          </cell>
          <cell r="G843" t="str">
            <v>Priv.s. fins lucrativos</v>
          </cell>
          <cell r="H843">
            <v>0</v>
          </cell>
          <cell r="I843">
            <v>0</v>
          </cell>
        </row>
        <row r="844">
          <cell r="D844">
            <v>2081377</v>
          </cell>
          <cell r="E844" t="str">
            <v>SANTA CASA DE VOTUPORANGA</v>
          </cell>
          <cell r="F844" t="str">
            <v>E</v>
          </cell>
          <cell r="G844" t="str">
            <v>Priv.s. fins lucrativos</v>
          </cell>
          <cell r="H844">
            <v>17</v>
          </cell>
          <cell r="I844">
            <v>29</v>
          </cell>
        </row>
        <row r="845">
          <cell r="D845">
            <v>2082748</v>
          </cell>
          <cell r="E845" t="str">
            <v>HOSPITAL ANGATUBA</v>
          </cell>
          <cell r="F845" t="str">
            <v>M</v>
          </cell>
          <cell r="G845" t="str">
            <v>Priv.s. fins lucrativos</v>
          </cell>
          <cell r="H845">
            <v>24</v>
          </cell>
          <cell r="I845">
            <v>2</v>
          </cell>
        </row>
        <row r="846">
          <cell r="D846">
            <v>2082098</v>
          </cell>
          <cell r="E846" t="str">
            <v>HOSPITAL DR ADHEMAR DE BARROS APIAI</v>
          </cell>
          <cell r="F846" t="str">
            <v>M</v>
          </cell>
          <cell r="G846" t="str">
            <v>Priv.s. fins lucrativos</v>
          </cell>
          <cell r="H846">
            <v>17</v>
          </cell>
          <cell r="I846">
            <v>3</v>
          </cell>
        </row>
        <row r="847">
          <cell r="D847">
            <v>2081261</v>
          </cell>
          <cell r="E847" t="str">
            <v>HOSPITAL SAO LUIZ</v>
          </cell>
          <cell r="F847" t="str">
            <v>M</v>
          </cell>
          <cell r="G847" t="str">
            <v>Priv.s. fins lucrativos</v>
          </cell>
          <cell r="H847">
            <v>10</v>
          </cell>
          <cell r="I847">
            <v>0</v>
          </cell>
        </row>
        <row r="848">
          <cell r="D848">
            <v>2079097</v>
          </cell>
          <cell r="E848" t="str">
            <v>SANTA CASA DE CAPAO BONITO</v>
          </cell>
          <cell r="F848" t="str">
            <v>M</v>
          </cell>
          <cell r="G848" t="str">
            <v>Priv.s. fins lucrativos</v>
          </cell>
          <cell r="H848">
            <v>15</v>
          </cell>
          <cell r="I848">
            <v>15</v>
          </cell>
        </row>
        <row r="849">
          <cell r="D849">
            <v>2751569</v>
          </cell>
          <cell r="E849" t="str">
            <v>SANTA CASA DE MISERICORDIA DE CERQUILHO</v>
          </cell>
          <cell r="F849" t="str">
            <v>M</v>
          </cell>
          <cell r="G849" t="str">
            <v>Priv.s. fins lucrativos</v>
          </cell>
          <cell r="H849">
            <v>20</v>
          </cell>
          <cell r="I849">
            <v>3</v>
          </cell>
        </row>
        <row r="850">
          <cell r="D850">
            <v>2082780</v>
          </cell>
          <cell r="E850" t="str">
            <v>BENEFICENCIA HOSPITALAR DE CESARIO LANGE</v>
          </cell>
          <cell r="F850" t="str">
            <v>M</v>
          </cell>
          <cell r="G850" t="str">
            <v>Priv.s. fins lucrativos</v>
          </cell>
          <cell r="H850">
            <v>21</v>
          </cell>
          <cell r="I850">
            <v>0</v>
          </cell>
        </row>
        <row r="851">
          <cell r="D851">
            <v>2083264</v>
          </cell>
          <cell r="E851" t="str">
            <v>HOSPITAL MUNICIPAL JOAQUIM RAIMUNDO GOMES GUAPIARA</v>
          </cell>
          <cell r="F851" t="str">
            <v>M</v>
          </cell>
          <cell r="G851" t="str">
            <v>Direta/OSS</v>
          </cell>
          <cell r="H851">
            <v>7</v>
          </cell>
          <cell r="I851">
            <v>0</v>
          </cell>
        </row>
        <row r="852">
          <cell r="D852">
            <v>179418</v>
          </cell>
          <cell r="E852" t="str">
            <v>HOSPITAL DE CAMPANHA DE IBIUNA</v>
          </cell>
          <cell r="F852" t="str">
            <v>M</v>
          </cell>
          <cell r="G852" t="str">
            <v>Direta/OSS</v>
          </cell>
          <cell r="H852">
            <v>16</v>
          </cell>
          <cell r="I852">
            <v>6</v>
          </cell>
        </row>
        <row r="853">
          <cell r="D853">
            <v>2079615</v>
          </cell>
          <cell r="E853" t="str">
            <v>HOSPITAL MUNICIPAL DE IBIUNA IBIUNA SP</v>
          </cell>
          <cell r="F853" t="str">
            <v>M</v>
          </cell>
          <cell r="G853" t="str">
            <v>Direta/OSS</v>
          </cell>
          <cell r="H853">
            <v>20</v>
          </cell>
          <cell r="I853">
            <v>0</v>
          </cell>
        </row>
        <row r="854">
          <cell r="D854">
            <v>2038447</v>
          </cell>
          <cell r="E854" t="str">
            <v>PRONTO ATENDIMENTO MUNCIPAL SÃO JUDAS TADEU</v>
          </cell>
          <cell r="F854" t="str">
            <v>M</v>
          </cell>
          <cell r="G854" t="str">
            <v>Direta/OSS</v>
          </cell>
          <cell r="H854">
            <v>0</v>
          </cell>
          <cell r="I854">
            <v>1</v>
          </cell>
        </row>
        <row r="855">
          <cell r="D855">
            <v>7603274</v>
          </cell>
          <cell r="E855" t="str">
            <v>HOSPITAL MUNICIPAL SAO JOSE</v>
          </cell>
          <cell r="F855" t="str">
            <v>M</v>
          </cell>
          <cell r="G855" t="str">
            <v>Direta/OSS</v>
          </cell>
          <cell r="H855">
            <v>3</v>
          </cell>
          <cell r="I855">
            <v>0</v>
          </cell>
        </row>
        <row r="856">
          <cell r="D856">
            <v>3139050</v>
          </cell>
          <cell r="E856" t="str">
            <v>HOSPITAL DR LEO ORSI BERNARDES ITAPETININGA</v>
          </cell>
          <cell r="F856" t="str">
            <v>M</v>
          </cell>
          <cell r="G856" t="str">
            <v>Priv.s. fins lucrativos</v>
          </cell>
          <cell r="H856">
            <v>0</v>
          </cell>
          <cell r="I856">
            <v>0</v>
          </cell>
        </row>
        <row r="857">
          <cell r="D857">
            <v>3139050</v>
          </cell>
          <cell r="E857" t="str">
            <v>HOSPITAL DR LEO ORSI BERNARDES ITAPETININGA</v>
          </cell>
          <cell r="F857" t="str">
            <v>M</v>
          </cell>
          <cell r="G857" t="str">
            <v>Priv.s. fins lucrativos</v>
          </cell>
          <cell r="H857">
            <v>0</v>
          </cell>
          <cell r="I857">
            <v>0</v>
          </cell>
        </row>
        <row r="858">
          <cell r="D858">
            <v>3139050</v>
          </cell>
          <cell r="E858" t="str">
            <v>HOSPITAL DR LEO ORSI BERNARDES ITAPETININGA</v>
          </cell>
          <cell r="F858" t="str">
            <v>M</v>
          </cell>
          <cell r="G858" t="str">
            <v>Priv.s. fins lucrativos</v>
          </cell>
          <cell r="H858">
            <v>7</v>
          </cell>
          <cell r="I858">
            <v>22</v>
          </cell>
        </row>
        <row r="859">
          <cell r="D859">
            <v>2027186</v>
          </cell>
          <cell r="E859" t="str">
            <v>SANTA CASA DE MISERICORDIA DE ITAPEVA</v>
          </cell>
          <cell r="F859" t="str">
            <v>M</v>
          </cell>
          <cell r="G859" t="str">
            <v>Priv.s. fins lucrativos</v>
          </cell>
          <cell r="H859">
            <v>10</v>
          </cell>
          <cell r="I859">
            <v>21</v>
          </cell>
        </row>
        <row r="860">
          <cell r="D860">
            <v>650587</v>
          </cell>
          <cell r="E860" t="str">
            <v>HOSPITAL ESTADUAL COVID 19- AME ITAPEVA</v>
          </cell>
          <cell r="F860" t="str">
            <v>E</v>
          </cell>
          <cell r="G860" t="str">
            <v>OSS</v>
          </cell>
          <cell r="H860">
            <v>6</v>
          </cell>
          <cell r="I860">
            <v>10</v>
          </cell>
        </row>
        <row r="861">
          <cell r="D861">
            <v>2081555</v>
          </cell>
          <cell r="E861" t="str">
            <v>SANTA CASA DE MISERICORDIA DE ITARARE</v>
          </cell>
          <cell r="F861" t="str">
            <v>M</v>
          </cell>
          <cell r="G861" t="str">
            <v>Priv.s. fins lucrativos</v>
          </cell>
          <cell r="H861">
            <v>37</v>
          </cell>
          <cell r="I861">
            <v>0</v>
          </cell>
        </row>
        <row r="862">
          <cell r="D862">
            <v>2080192</v>
          </cell>
          <cell r="E862" t="str">
            <v>HOSP EST ESPEC EM REABILIT DR FRANCISCO RIBEIRO ARANTES</v>
          </cell>
          <cell r="F862" t="str">
            <v>E</v>
          </cell>
          <cell r="G862" t="str">
            <v>Direta</v>
          </cell>
          <cell r="H862">
            <v>0</v>
          </cell>
          <cell r="I862">
            <v>0</v>
          </cell>
        </row>
        <row r="863">
          <cell r="D863">
            <v>113921</v>
          </cell>
          <cell r="E863" t="str">
            <v>HOSPITAL DE CAMPANHA DE ITU</v>
          </cell>
          <cell r="F863" t="str">
            <v>M</v>
          </cell>
          <cell r="G863" t="str">
            <v>Direta/OSS</v>
          </cell>
          <cell r="H863">
            <v>40</v>
          </cell>
          <cell r="I863">
            <v>10</v>
          </cell>
        </row>
        <row r="864">
          <cell r="D864">
            <v>2080184</v>
          </cell>
          <cell r="E864" t="str">
            <v>HOSPITAL MUNICIPAL</v>
          </cell>
          <cell r="F864" t="str">
            <v>M</v>
          </cell>
          <cell r="G864" t="str">
            <v>Privado</v>
          </cell>
          <cell r="H864">
            <v>11</v>
          </cell>
          <cell r="I864">
            <v>0</v>
          </cell>
        </row>
        <row r="865">
          <cell r="D865">
            <v>2092298</v>
          </cell>
          <cell r="E865" t="str">
            <v>SANTA CASA DE ITU</v>
          </cell>
          <cell r="F865" t="str">
            <v>M</v>
          </cell>
          <cell r="G865" t="str">
            <v>Priv.s. fins lucrativos</v>
          </cell>
          <cell r="H865">
            <v>14</v>
          </cell>
          <cell r="I865">
            <v>26</v>
          </cell>
        </row>
        <row r="866">
          <cell r="D866">
            <v>2083175</v>
          </cell>
          <cell r="E866" t="str">
            <v>SANTA CASA PIEDADE</v>
          </cell>
          <cell r="F866" t="str">
            <v>M</v>
          </cell>
          <cell r="G866" t="str">
            <v>Priv.s. fins lucrativos</v>
          </cell>
          <cell r="H866">
            <v>19</v>
          </cell>
          <cell r="I866">
            <v>10</v>
          </cell>
        </row>
        <row r="867">
          <cell r="D867">
            <v>2078902</v>
          </cell>
          <cell r="E867" t="str">
            <v>SANTA CASA PILAR DO SUL</v>
          </cell>
          <cell r="F867" t="str">
            <v>M</v>
          </cell>
          <cell r="G867" t="str">
            <v>Priv.s. fins lucrativos</v>
          </cell>
          <cell r="H867">
            <v>5</v>
          </cell>
          <cell r="I867">
            <v>2</v>
          </cell>
        </row>
        <row r="868">
          <cell r="D868">
            <v>2079925</v>
          </cell>
          <cell r="E868" t="str">
            <v>SANTA CASA DE PORTO FELIZ</v>
          </cell>
          <cell r="F868" t="str">
            <v>M</v>
          </cell>
          <cell r="G868" t="str">
            <v>Priv.s. fins lucrativos</v>
          </cell>
          <cell r="H868">
            <v>1</v>
          </cell>
          <cell r="I868">
            <v>0</v>
          </cell>
        </row>
        <row r="869">
          <cell r="D869">
            <v>2705249</v>
          </cell>
          <cell r="E869" t="str">
            <v>HOSPITAL MUNICIPAL MARIA ROSA CARDOSO</v>
          </cell>
          <cell r="F869" t="str">
            <v>M</v>
          </cell>
          <cell r="G869" t="str">
            <v>Direta/OSS</v>
          </cell>
          <cell r="H869">
            <v>10</v>
          </cell>
          <cell r="I869">
            <v>0</v>
          </cell>
        </row>
        <row r="870">
          <cell r="D870">
            <v>3774554</v>
          </cell>
          <cell r="E870" t="str">
            <v>HOSPITAL E MATERNIDADE MUNICIPAL N S DO MONTE SERRAT</v>
          </cell>
          <cell r="F870" t="str">
            <v>M</v>
          </cell>
          <cell r="G870" t="str">
            <v>Priv.s. fins lucrativos</v>
          </cell>
          <cell r="H870">
            <v>8</v>
          </cell>
          <cell r="I870">
            <v>25</v>
          </cell>
        </row>
        <row r="871">
          <cell r="D871">
            <v>2079178</v>
          </cell>
          <cell r="E871" t="str">
            <v>MATERNIDADE MUNICIPAL</v>
          </cell>
          <cell r="F871" t="str">
            <v>M</v>
          </cell>
          <cell r="G871" t="str">
            <v>Direta/OSS</v>
          </cell>
          <cell r="H871">
            <v>0</v>
          </cell>
          <cell r="I871">
            <v>0</v>
          </cell>
        </row>
        <row r="872">
          <cell r="D872">
            <v>2079429</v>
          </cell>
          <cell r="E872" t="str">
            <v>SANTA CASA SALTO DE PIRAPORA</v>
          </cell>
          <cell r="F872" t="str">
            <v>M</v>
          </cell>
          <cell r="G872" t="str">
            <v>Priv.s. fins lucrativos</v>
          </cell>
          <cell r="H872">
            <v>20</v>
          </cell>
          <cell r="I872">
            <v>5</v>
          </cell>
        </row>
        <row r="873">
          <cell r="D873">
            <v>7320175</v>
          </cell>
          <cell r="E873" t="str">
            <v>HOSPITAL SAO MIGUEL ARCANJO</v>
          </cell>
          <cell r="F873" t="str">
            <v>M</v>
          </cell>
          <cell r="G873" t="str">
            <v>Priv.s. fins lucrativos</v>
          </cell>
          <cell r="H873">
            <v>15</v>
          </cell>
          <cell r="I873">
            <v>3</v>
          </cell>
        </row>
        <row r="874">
          <cell r="D874">
            <v>9966900</v>
          </cell>
          <cell r="E874" t="str">
            <v>HOSPITAL SAO FRANCISCO</v>
          </cell>
          <cell r="F874" t="str">
            <v>M</v>
          </cell>
          <cell r="G874" t="str">
            <v>Privado</v>
          </cell>
          <cell r="H874">
            <v>10</v>
          </cell>
          <cell r="I874">
            <v>8</v>
          </cell>
        </row>
        <row r="875">
          <cell r="D875">
            <v>2082721</v>
          </cell>
          <cell r="E875" t="str">
            <v>HOSPITAL E MATERNIDADE SOTERO DE SOUZA</v>
          </cell>
          <cell r="F875" t="str">
            <v>M</v>
          </cell>
          <cell r="G875" t="str">
            <v>Priv.s. fins lucrativos</v>
          </cell>
          <cell r="H875">
            <v>10</v>
          </cell>
          <cell r="I875">
            <v>10</v>
          </cell>
        </row>
        <row r="876">
          <cell r="D876">
            <v>605484</v>
          </cell>
          <cell r="E876" t="str">
            <v>AMHE MED</v>
          </cell>
          <cell r="F876" t="str">
            <v>M</v>
          </cell>
          <cell r="G876" t="str">
            <v>Privado</v>
          </cell>
          <cell r="H876">
            <v>10</v>
          </cell>
          <cell r="I876">
            <v>3</v>
          </cell>
        </row>
        <row r="877">
          <cell r="D877">
            <v>605107</v>
          </cell>
          <cell r="E877" t="str">
            <v>CENTRO DE TRANSIÇÃO E ESTABILIZAÇÃO SÃO GUILHERME</v>
          </cell>
          <cell r="F877" t="str">
            <v>M</v>
          </cell>
          <cell r="G877" t="str">
            <v>Direta/OSS</v>
          </cell>
          <cell r="H877">
            <v>35</v>
          </cell>
          <cell r="I877">
            <v>5</v>
          </cell>
        </row>
        <row r="878">
          <cell r="D878">
            <v>7792522</v>
          </cell>
          <cell r="E878" t="str">
            <v>UPA EDEN SOROCABA</v>
          </cell>
          <cell r="F878" t="str">
            <v>M</v>
          </cell>
          <cell r="G878" t="str">
            <v>Direta/OSS</v>
          </cell>
          <cell r="H878">
            <v>18</v>
          </cell>
          <cell r="I878">
            <v>2</v>
          </cell>
        </row>
        <row r="879">
          <cell r="D879">
            <v>625469</v>
          </cell>
          <cell r="E879" t="str">
            <v>UPH ZO UNIDADE DE ATENDIMENTO DE SINDROME GRIPAL</v>
          </cell>
          <cell r="F879" t="str">
            <v>M</v>
          </cell>
          <cell r="G879" t="str">
            <v>Direta/OSS</v>
          </cell>
          <cell r="H879">
            <v>10</v>
          </cell>
          <cell r="I879">
            <v>17</v>
          </cell>
        </row>
        <row r="880">
          <cell r="D880">
            <v>665037</v>
          </cell>
          <cell r="E880" t="str">
            <v>UPH ZONA NORTE UNIDADE DE ATENDIMENTO DE SINDROME GRIPAL</v>
          </cell>
          <cell r="F880" t="str">
            <v>M</v>
          </cell>
          <cell r="G880" t="str">
            <v>Direta/OSS</v>
          </cell>
          <cell r="H880">
            <v>16</v>
          </cell>
          <cell r="I880">
            <v>4</v>
          </cell>
        </row>
        <row r="881">
          <cell r="D881">
            <v>5883229</v>
          </cell>
          <cell r="E881" t="str">
            <v>UNIDADE PRE HOSPITALAR ZONA OESTE SOROCABA</v>
          </cell>
          <cell r="F881" t="str">
            <v>M</v>
          </cell>
          <cell r="G881" t="str">
            <v>Direta/OSS</v>
          </cell>
          <cell r="H881">
            <v>13</v>
          </cell>
          <cell r="I881">
            <v>23</v>
          </cell>
        </row>
        <row r="882">
          <cell r="D882">
            <v>675857</v>
          </cell>
          <cell r="E882" t="str">
            <v>HOSPITAL ESTADUAL COVID 19- AME SOROCABA</v>
          </cell>
          <cell r="F882" t="str">
            <v>E</v>
          </cell>
          <cell r="G882" t="str">
            <v>OSS</v>
          </cell>
          <cell r="H882">
            <v>2</v>
          </cell>
          <cell r="I882">
            <v>8</v>
          </cell>
        </row>
        <row r="883">
          <cell r="D883">
            <v>2081695</v>
          </cell>
          <cell r="E883" t="str">
            <v>CONJUNTO HOSPITALAR SOROCABA</v>
          </cell>
          <cell r="F883" t="str">
            <v>E</v>
          </cell>
          <cell r="G883" t="str">
            <v>OSS</v>
          </cell>
          <cell r="H883">
            <v>8</v>
          </cell>
          <cell r="I883">
            <v>45</v>
          </cell>
        </row>
        <row r="884">
          <cell r="D884">
            <v>151882</v>
          </cell>
          <cell r="E884" t="str">
            <v>HOSPITAL DE CAMPANHA</v>
          </cell>
          <cell r="F884" t="str">
            <v>M</v>
          </cell>
          <cell r="G884" t="str">
            <v>Direta/OSS</v>
          </cell>
          <cell r="H884">
            <v>75</v>
          </cell>
          <cell r="I884">
            <v>0</v>
          </cell>
        </row>
        <row r="885">
          <cell r="D885">
            <v>2708558</v>
          </cell>
          <cell r="E885" t="str">
            <v>HOSPITAL EVANGELICO DE SOROCABA</v>
          </cell>
          <cell r="F885" t="str">
            <v>M</v>
          </cell>
          <cell r="G885" t="str">
            <v>Priv.s. fins lucrativos</v>
          </cell>
          <cell r="H885">
            <v>0</v>
          </cell>
          <cell r="I885">
            <v>4</v>
          </cell>
        </row>
        <row r="886">
          <cell r="D886">
            <v>2079321</v>
          </cell>
          <cell r="E886" t="str">
            <v>HOSPITAL GPACI SOROCABA</v>
          </cell>
          <cell r="F886" t="str">
            <v>M</v>
          </cell>
          <cell r="G886" t="str">
            <v>Priv.s. fins lucrativos</v>
          </cell>
          <cell r="H886">
            <v>6</v>
          </cell>
          <cell r="I886">
            <v>7</v>
          </cell>
        </row>
        <row r="887">
          <cell r="D887">
            <v>2078813</v>
          </cell>
          <cell r="E887" t="str">
            <v>HOSPITAL OFTALMOLOGICO DE SOROCABA</v>
          </cell>
          <cell r="F887" t="str">
            <v>E</v>
          </cell>
          <cell r="G887" t="str">
            <v>Priv.s. fins lucrativos</v>
          </cell>
          <cell r="H887">
            <v>0</v>
          </cell>
          <cell r="I887">
            <v>0</v>
          </cell>
        </row>
        <row r="888">
          <cell r="D888">
            <v>9491112</v>
          </cell>
          <cell r="E888" t="str">
            <v>HOSPITAL REGIONAL DE SOROCABA</v>
          </cell>
          <cell r="F888" t="str">
            <v>E</v>
          </cell>
          <cell r="G888" t="str">
            <v>OSS</v>
          </cell>
          <cell r="H888">
            <v>5</v>
          </cell>
          <cell r="I888">
            <v>30</v>
          </cell>
        </row>
        <row r="889">
          <cell r="D889">
            <v>9491112</v>
          </cell>
          <cell r="E889" t="str">
            <v>HOSPITAL REGIONAL DE SOROCABA</v>
          </cell>
          <cell r="F889" t="str">
            <v>E</v>
          </cell>
          <cell r="G889" t="str">
            <v>OSS</v>
          </cell>
          <cell r="H889">
            <v>0</v>
          </cell>
          <cell r="I889">
            <v>0</v>
          </cell>
        </row>
        <row r="890">
          <cell r="D890">
            <v>9491112</v>
          </cell>
          <cell r="E890" t="str">
            <v>HOSPITAL REGIONAL DE SOROCABA</v>
          </cell>
          <cell r="F890" t="str">
            <v>E</v>
          </cell>
          <cell r="G890" t="str">
            <v>OSS</v>
          </cell>
          <cell r="H890">
            <v>0</v>
          </cell>
          <cell r="I890">
            <v>0</v>
          </cell>
        </row>
        <row r="891">
          <cell r="D891">
            <v>2765942</v>
          </cell>
          <cell r="E891" t="str">
            <v>HOSPITAL SANTA LUCINDA SOROCABA</v>
          </cell>
          <cell r="F891" t="str">
            <v>M</v>
          </cell>
          <cell r="G891" t="str">
            <v>Priv.s. fins lucrativos</v>
          </cell>
          <cell r="H891">
            <v>18</v>
          </cell>
          <cell r="I891">
            <v>9</v>
          </cell>
        </row>
        <row r="892">
          <cell r="D892">
            <v>2708566</v>
          </cell>
          <cell r="E892" t="str">
            <v>HOSPITAL UNIMED DE SOROCABA DR MIGUEL VILLA NOVA SOEIRO</v>
          </cell>
          <cell r="F892" t="str">
            <v>M</v>
          </cell>
          <cell r="G892" t="str">
            <v>Privado</v>
          </cell>
          <cell r="H892">
            <v>0</v>
          </cell>
          <cell r="I892">
            <v>4</v>
          </cell>
        </row>
        <row r="893">
          <cell r="D893">
            <v>2708779</v>
          </cell>
          <cell r="E893" t="str">
            <v>SANTA CASA DE SOROCABA</v>
          </cell>
          <cell r="F893" t="str">
            <v>M</v>
          </cell>
          <cell r="G893" t="str">
            <v>Priv.s. fins lucrativos</v>
          </cell>
          <cell r="H893">
            <v>21</v>
          </cell>
          <cell r="I893">
            <v>75</v>
          </cell>
        </row>
        <row r="894">
          <cell r="D894">
            <v>2086255</v>
          </cell>
          <cell r="E894" t="str">
            <v xml:space="preserve">PRONTO SOCORRO MUNICIPAL DE TATUI </v>
          </cell>
          <cell r="F894" t="str">
            <v>M</v>
          </cell>
          <cell r="G894" t="str">
            <v>Direta/OSS</v>
          </cell>
          <cell r="H894">
            <v>0</v>
          </cell>
          <cell r="I894">
            <v>5</v>
          </cell>
        </row>
        <row r="895">
          <cell r="D895">
            <v>2079135</v>
          </cell>
          <cell r="E895" t="str">
            <v>SANTA CASA DE MISERICORDIA DE TATUI</v>
          </cell>
          <cell r="F895" t="str">
            <v>M</v>
          </cell>
          <cell r="G895" t="str">
            <v>Priv.s. fins lucrativos</v>
          </cell>
          <cell r="H895">
            <v>0</v>
          </cell>
          <cell r="I895">
            <v>0</v>
          </cell>
        </row>
        <row r="896">
          <cell r="D896">
            <v>2079135</v>
          </cell>
          <cell r="E896" t="str">
            <v>SANTA CASA DE MISERICORDIA DE TATUI</v>
          </cell>
          <cell r="F896" t="str">
            <v>M</v>
          </cell>
          <cell r="G896" t="str">
            <v>Priv.s. fins lucrativos</v>
          </cell>
          <cell r="H896">
            <v>22</v>
          </cell>
          <cell r="I896">
            <v>28</v>
          </cell>
        </row>
        <row r="897">
          <cell r="D897">
            <v>2080087</v>
          </cell>
          <cell r="E897" t="str">
            <v>SANTA CASA DE MISERICORDIA DE TIETE</v>
          </cell>
          <cell r="F897" t="str">
            <v>M</v>
          </cell>
          <cell r="G897" t="str">
            <v>Priv.s. fins lucrativos</v>
          </cell>
          <cell r="H897">
            <v>6</v>
          </cell>
          <cell r="I897">
            <v>0</v>
          </cell>
        </row>
        <row r="898">
          <cell r="D898">
            <v>2087618</v>
          </cell>
          <cell r="E898" t="str">
            <v>HOSPITAL MUNICIPAL DE VOTORANTIM</v>
          </cell>
          <cell r="F898" t="str">
            <v>M</v>
          </cell>
          <cell r="G898" t="str">
            <v>Direta/OSS</v>
          </cell>
          <cell r="H898">
            <v>0</v>
          </cell>
          <cell r="I898">
            <v>0</v>
          </cell>
        </row>
        <row r="899">
          <cell r="D899">
            <v>2087618</v>
          </cell>
          <cell r="E899" t="str">
            <v>HOSPITAL MUNICIPAL DE VOTORANTIM</v>
          </cell>
          <cell r="F899" t="str">
            <v>M</v>
          </cell>
          <cell r="G899" t="str">
            <v>Direta/OSS</v>
          </cell>
          <cell r="H899">
            <v>57</v>
          </cell>
          <cell r="I899">
            <v>18</v>
          </cell>
        </row>
        <row r="900">
          <cell r="D900">
            <v>2083051</v>
          </cell>
          <cell r="E900" t="str">
            <v>SANTA CASA DE APARECIDA</v>
          </cell>
          <cell r="F900" t="str">
            <v>E</v>
          </cell>
          <cell r="G900" t="str">
            <v>Priv.s. fins lucrativos</v>
          </cell>
          <cell r="H900">
            <v>22</v>
          </cell>
          <cell r="I900">
            <v>31</v>
          </cell>
        </row>
        <row r="901">
          <cell r="D901">
            <v>2024756</v>
          </cell>
          <cell r="E901" t="str">
            <v>HOSPITAL E MATERNIDADE NOSSA SENHORA DA AJUDA</v>
          </cell>
          <cell r="F901" t="str">
            <v>M</v>
          </cell>
          <cell r="G901" t="str">
            <v>Priv.s. fins lucrativos</v>
          </cell>
          <cell r="H901">
            <v>10</v>
          </cell>
          <cell r="I901">
            <v>12</v>
          </cell>
        </row>
        <row r="902">
          <cell r="D902">
            <v>2024772</v>
          </cell>
          <cell r="E902" t="str">
            <v>SANTA CASA DE MISERICORDIA SAO JOSE</v>
          </cell>
          <cell r="F902" t="str">
            <v>M</v>
          </cell>
          <cell r="G902" t="str">
            <v>Priv.s. fins lucrativos</v>
          </cell>
          <cell r="H902">
            <v>8</v>
          </cell>
          <cell r="I902">
            <v>0</v>
          </cell>
        </row>
        <row r="903">
          <cell r="D903">
            <v>7947984</v>
          </cell>
          <cell r="E903" t="str">
            <v>COMPLEXO MUNICIPAL DE SAUDE</v>
          </cell>
          <cell r="F903" t="str">
            <v>M</v>
          </cell>
          <cell r="G903" t="str">
            <v>Direta/OSS</v>
          </cell>
          <cell r="H903">
            <v>7</v>
          </cell>
          <cell r="I903">
            <v>7</v>
          </cell>
        </row>
        <row r="904">
          <cell r="D904">
            <v>3753433</v>
          </cell>
          <cell r="E904" t="str">
            <v>HOSPITAL LEONOR MENDES DE BARROS</v>
          </cell>
          <cell r="F904" t="str">
            <v>E</v>
          </cell>
          <cell r="G904" t="str">
            <v>Priv.s. fins lucrativos</v>
          </cell>
          <cell r="H904">
            <v>0</v>
          </cell>
          <cell r="I904">
            <v>0</v>
          </cell>
        </row>
        <row r="905">
          <cell r="D905">
            <v>2082926</v>
          </cell>
          <cell r="E905" t="str">
            <v>CASA DE SAUDE STELLA MARIS</v>
          </cell>
          <cell r="F905" t="str">
            <v>M</v>
          </cell>
          <cell r="G905" t="str">
            <v>Priv.s. fins lucrativos</v>
          </cell>
          <cell r="H905">
            <v>0</v>
          </cell>
          <cell r="I905">
            <v>0</v>
          </cell>
        </row>
        <row r="906">
          <cell r="D906">
            <v>2082926</v>
          </cell>
          <cell r="E906" t="str">
            <v>CASA DE SAUDE STELLA MARIS</v>
          </cell>
          <cell r="F906" t="str">
            <v>M</v>
          </cell>
          <cell r="G906" t="str">
            <v>Priv.s. fins lucrativos</v>
          </cell>
          <cell r="H906">
            <v>0</v>
          </cell>
          <cell r="I906">
            <v>0</v>
          </cell>
        </row>
        <row r="907">
          <cell r="D907">
            <v>2082926</v>
          </cell>
          <cell r="E907" t="str">
            <v>CASA DE SAUDE STELLA MARIS</v>
          </cell>
          <cell r="F907" t="str">
            <v>M</v>
          </cell>
          <cell r="G907" t="str">
            <v>Priv.s. fins lucrativos</v>
          </cell>
          <cell r="H907">
            <v>0</v>
          </cell>
          <cell r="I907">
            <v>0</v>
          </cell>
        </row>
        <row r="908">
          <cell r="D908">
            <v>2082926</v>
          </cell>
          <cell r="E908" t="str">
            <v>CASA DE SAUDE STELLA MARIS</v>
          </cell>
          <cell r="F908" t="str">
            <v>M</v>
          </cell>
          <cell r="G908" t="str">
            <v>Priv.s. fins lucrativos</v>
          </cell>
          <cell r="H908">
            <v>21</v>
          </cell>
          <cell r="I908">
            <v>26</v>
          </cell>
        </row>
        <row r="909">
          <cell r="D909">
            <v>189979</v>
          </cell>
          <cell r="E909" t="str">
            <v xml:space="preserve">HOSPITAL DE CAMPANHA </v>
          </cell>
          <cell r="F909" t="str">
            <v>M</v>
          </cell>
          <cell r="G909" t="str">
            <v>Direta/OSS</v>
          </cell>
          <cell r="H909">
            <v>80</v>
          </cell>
          <cell r="I909">
            <v>20</v>
          </cell>
        </row>
        <row r="910">
          <cell r="D910">
            <v>92894</v>
          </cell>
          <cell r="E910" t="str">
            <v>HR LITORAL NORTE</v>
          </cell>
          <cell r="F910" t="str">
            <v>E</v>
          </cell>
          <cell r="G910" t="str">
            <v>OSS</v>
          </cell>
          <cell r="H910">
            <v>0</v>
          </cell>
          <cell r="I910">
            <v>0</v>
          </cell>
        </row>
        <row r="911">
          <cell r="D911">
            <v>92894</v>
          </cell>
          <cell r="E911" t="str">
            <v>HR LITORAL NORTE</v>
          </cell>
          <cell r="F911" t="str">
            <v>E</v>
          </cell>
          <cell r="G911" t="str">
            <v>OSS</v>
          </cell>
          <cell r="H911">
            <v>60</v>
          </cell>
          <cell r="I911">
            <v>40</v>
          </cell>
        </row>
        <row r="912">
          <cell r="D912">
            <v>2024691</v>
          </cell>
          <cell r="E912" t="str">
            <v>SANTA CASA de CRUZEIRO</v>
          </cell>
          <cell r="F912" t="str">
            <v>M</v>
          </cell>
          <cell r="G912" t="str">
            <v>Direta/OSS</v>
          </cell>
          <cell r="H912">
            <v>0</v>
          </cell>
          <cell r="I912">
            <v>0</v>
          </cell>
        </row>
        <row r="913">
          <cell r="D913">
            <v>2024691</v>
          </cell>
          <cell r="E913" t="str">
            <v>SANTA CASA de CRUZEIRO</v>
          </cell>
          <cell r="F913" t="str">
            <v>M</v>
          </cell>
          <cell r="G913" t="str">
            <v>Direta/OSS</v>
          </cell>
          <cell r="H913">
            <v>0</v>
          </cell>
          <cell r="I913">
            <v>0</v>
          </cell>
        </row>
        <row r="914">
          <cell r="D914">
            <v>2024691</v>
          </cell>
          <cell r="E914" t="str">
            <v>SANTA CASA de CRUZEIRO</v>
          </cell>
          <cell r="F914" t="str">
            <v>M</v>
          </cell>
          <cell r="G914" t="str">
            <v>Direta/OSS</v>
          </cell>
          <cell r="H914">
            <v>26</v>
          </cell>
          <cell r="I914">
            <v>38</v>
          </cell>
        </row>
        <row r="915">
          <cell r="D915">
            <v>133035</v>
          </cell>
          <cell r="E915" t="str">
            <v>CISA</v>
          </cell>
          <cell r="F915" t="str">
            <v>M</v>
          </cell>
          <cell r="G915" t="str">
            <v>Direta/OSS</v>
          </cell>
          <cell r="H915">
            <v>36</v>
          </cell>
          <cell r="I915">
            <v>0</v>
          </cell>
        </row>
        <row r="916">
          <cell r="D916">
            <v>2079518</v>
          </cell>
          <cell r="E916" t="str">
            <v>SANTA CASA DE MIS E MATERNIDADE N SRA DA CONCEICAO CUNHA</v>
          </cell>
          <cell r="F916" t="str">
            <v>M</v>
          </cell>
          <cell r="G916" t="str">
            <v>Priv.s. fins lucrativos</v>
          </cell>
          <cell r="H916">
            <v>10</v>
          </cell>
          <cell r="I916">
            <v>0</v>
          </cell>
        </row>
        <row r="917">
          <cell r="D917">
            <v>255874</v>
          </cell>
          <cell r="E917" t="str">
            <v>HOSPITAL DE CAMPANHA</v>
          </cell>
          <cell r="F917" t="str">
            <v>M</v>
          </cell>
          <cell r="G917" t="str">
            <v>Direta/OSS</v>
          </cell>
          <cell r="H917">
            <v>20</v>
          </cell>
          <cell r="I917">
            <v>10</v>
          </cell>
        </row>
        <row r="918">
          <cell r="D918">
            <v>2081644</v>
          </cell>
          <cell r="E918" t="str">
            <v>HOSPITAL FREI GALVAO</v>
          </cell>
          <cell r="F918" t="str">
            <v>M</v>
          </cell>
          <cell r="G918" t="str">
            <v>Priv.s. fins lucrativos</v>
          </cell>
          <cell r="H918">
            <v>10</v>
          </cell>
          <cell r="I918">
            <v>13</v>
          </cell>
        </row>
        <row r="919">
          <cell r="D919">
            <v>2081512</v>
          </cell>
          <cell r="E919" t="str">
            <v>SANTA CASA DE MISERICORDIA DE GUARATINGUETA</v>
          </cell>
          <cell r="F919" t="str">
            <v>M</v>
          </cell>
          <cell r="G919" t="str">
            <v>Priv.s. fins lucrativos</v>
          </cell>
          <cell r="H919">
            <v>0</v>
          </cell>
          <cell r="I919">
            <v>0</v>
          </cell>
        </row>
        <row r="920">
          <cell r="D920">
            <v>2081512</v>
          </cell>
          <cell r="E920" t="str">
            <v>SANTA CASA DE MISERICORDIA DE GUARATINGUETA</v>
          </cell>
          <cell r="F920" t="str">
            <v>M</v>
          </cell>
          <cell r="G920" t="str">
            <v>Priv.s. fins lucrativos</v>
          </cell>
          <cell r="H920">
            <v>5</v>
          </cell>
          <cell r="I920">
            <v>32</v>
          </cell>
        </row>
        <row r="921">
          <cell r="D921">
            <v>2747871</v>
          </cell>
          <cell r="E921" t="str">
            <v>HOSPITAL MUNICIPAL GOV MARIO COVAS JR</v>
          </cell>
          <cell r="F921" t="str">
            <v>M</v>
          </cell>
          <cell r="G921" t="str">
            <v>Direta/OSS</v>
          </cell>
          <cell r="H921">
            <v>17</v>
          </cell>
          <cell r="I921">
            <v>6</v>
          </cell>
        </row>
        <row r="922">
          <cell r="D922">
            <v>134163</v>
          </cell>
          <cell r="E922" t="str">
            <v>HOSPITAL DE CAMPANHA COVID 19 JACAREI</v>
          </cell>
          <cell r="F922" t="str">
            <v>M</v>
          </cell>
          <cell r="G922" t="str">
            <v>Direta/OSS</v>
          </cell>
          <cell r="H922">
            <v>30</v>
          </cell>
          <cell r="I922">
            <v>10</v>
          </cell>
        </row>
        <row r="923">
          <cell r="D923">
            <v>2085194</v>
          </cell>
          <cell r="E923" t="str">
            <v>HOSPITAL SAO FRANCISCO DE ASSIS</v>
          </cell>
          <cell r="F923" t="str">
            <v>M</v>
          </cell>
          <cell r="G923" t="str">
            <v>Priv.s. fins lucrativos</v>
          </cell>
          <cell r="H923">
            <v>2</v>
          </cell>
          <cell r="I923">
            <v>11</v>
          </cell>
        </row>
        <row r="924">
          <cell r="D924">
            <v>2096412</v>
          </cell>
          <cell r="E924" t="str">
            <v>SANTA CASA DE MISERICORDIA DE JACAREI</v>
          </cell>
          <cell r="F924" t="str">
            <v>M</v>
          </cell>
          <cell r="G924" t="str">
            <v>Priv.s. fins lucrativos</v>
          </cell>
          <cell r="H924">
            <v>0</v>
          </cell>
          <cell r="I924">
            <v>0</v>
          </cell>
        </row>
        <row r="925">
          <cell r="D925">
            <v>2096412</v>
          </cell>
          <cell r="E925" t="str">
            <v>SANTA CASA DE MISERICORDIA DE JACAREI</v>
          </cell>
          <cell r="F925" t="str">
            <v>M</v>
          </cell>
          <cell r="G925" t="str">
            <v>Priv.s. fins lucrativos</v>
          </cell>
          <cell r="H925">
            <v>3</v>
          </cell>
          <cell r="I925">
            <v>20</v>
          </cell>
        </row>
        <row r="926">
          <cell r="D926">
            <v>2087111</v>
          </cell>
          <cell r="E926" t="str">
            <v>IRMANDADE DA SANTA CASA DE MISERICORDIA LORENA</v>
          </cell>
          <cell r="F926" t="str">
            <v>M</v>
          </cell>
          <cell r="G926" t="str">
            <v>Priv.s. fins lucrativos</v>
          </cell>
          <cell r="H926">
            <v>38</v>
          </cell>
          <cell r="I926">
            <v>38</v>
          </cell>
        </row>
        <row r="927">
          <cell r="D927">
            <v>2755092</v>
          </cell>
          <cell r="E927" t="str">
            <v>SANTA CASA DE PINDAMONHANGABA</v>
          </cell>
          <cell r="F927" t="str">
            <v>M</v>
          </cell>
          <cell r="G927" t="str">
            <v>Priv.s. fins lucrativos</v>
          </cell>
          <cell r="H927">
            <v>20</v>
          </cell>
          <cell r="I927">
            <v>19</v>
          </cell>
        </row>
        <row r="928">
          <cell r="D928">
            <v>2755093</v>
          </cell>
          <cell r="E928" t="str">
            <v>SANTA CASA DE PINDAMONHANGABA</v>
          </cell>
          <cell r="F928" t="str">
            <v>M</v>
          </cell>
          <cell r="G928" t="str">
            <v>Priv.s. fins lucrativos</v>
          </cell>
          <cell r="H928">
            <v>0</v>
          </cell>
          <cell r="I928">
            <v>0</v>
          </cell>
        </row>
        <row r="929">
          <cell r="D929">
            <v>201154</v>
          </cell>
          <cell r="E929" t="str">
            <v>UPA ARARETAMA</v>
          </cell>
          <cell r="F929" t="str">
            <v>M</v>
          </cell>
          <cell r="G929" t="str">
            <v>Direta/OSS</v>
          </cell>
          <cell r="H929">
            <v>10</v>
          </cell>
          <cell r="I929">
            <v>5</v>
          </cell>
        </row>
        <row r="930">
          <cell r="D930">
            <v>9225137</v>
          </cell>
          <cell r="E930" t="str">
            <v>PRONTO SOCORRO MUNICIPAL</v>
          </cell>
          <cell r="F930" t="str">
            <v>M</v>
          </cell>
          <cell r="G930" t="str">
            <v>Direta/OSS</v>
          </cell>
          <cell r="H930">
            <v>0</v>
          </cell>
          <cell r="I930">
            <v>5</v>
          </cell>
        </row>
        <row r="931">
          <cell r="D931">
            <v>136328</v>
          </cell>
          <cell r="E931" t="str">
            <v>UPA CIDADE NOVA/HOSPITAL DE CAMPANHA</v>
          </cell>
          <cell r="F931" t="str">
            <v>M</v>
          </cell>
          <cell r="G931" t="str">
            <v>Direta/OSS</v>
          </cell>
          <cell r="H931">
            <v>20</v>
          </cell>
          <cell r="I931">
            <v>5</v>
          </cell>
        </row>
        <row r="932">
          <cell r="D932">
            <v>2058340</v>
          </cell>
          <cell r="E932" t="str">
            <v>HOSPITAL MUNICIPAL DE QUELUZ</v>
          </cell>
          <cell r="F932" t="str">
            <v>M</v>
          </cell>
          <cell r="G932" t="str">
            <v>Direta/OSS</v>
          </cell>
          <cell r="H932">
            <v>4</v>
          </cell>
          <cell r="I932">
            <v>0</v>
          </cell>
        </row>
        <row r="933">
          <cell r="D933">
            <v>2078546</v>
          </cell>
          <cell r="E933" t="str">
            <v>SANTA CASA SAO BENTO DO SAPUCAI</v>
          </cell>
          <cell r="F933" t="str">
            <v>M</v>
          </cell>
          <cell r="G933" t="str">
            <v>Priv.s. fins lucrativos</v>
          </cell>
          <cell r="H933">
            <v>4</v>
          </cell>
          <cell r="I933">
            <v>0</v>
          </cell>
        </row>
        <row r="934">
          <cell r="D934">
            <v>2085569</v>
          </cell>
          <cell r="E934" t="str">
            <v>CVV FRANCISCA JULIA</v>
          </cell>
          <cell r="F934" t="str">
            <v>M</v>
          </cell>
          <cell r="G934" t="str">
            <v>Priv.s. fins lucrativos</v>
          </cell>
          <cell r="H934">
            <v>0</v>
          </cell>
          <cell r="I934">
            <v>0</v>
          </cell>
        </row>
        <row r="935">
          <cell r="D935">
            <v>9491252</v>
          </cell>
          <cell r="E935" t="str">
            <v>DR RUBENS SAVASTANO HOSPITAL REGIONAL DE SAO JOSE DOS CAMPOS</v>
          </cell>
          <cell r="F935" t="str">
            <v>E</v>
          </cell>
          <cell r="G935" t="str">
            <v>OSS</v>
          </cell>
          <cell r="H935">
            <v>0</v>
          </cell>
          <cell r="I935">
            <v>0</v>
          </cell>
        </row>
        <row r="936">
          <cell r="D936">
            <v>9491252</v>
          </cell>
          <cell r="E936" t="str">
            <v>DR RUBENS SAVASTANO HOSPITAL REGIONAL DE SAO JOSE DOS CAMPOS</v>
          </cell>
          <cell r="F936" t="str">
            <v>E</v>
          </cell>
          <cell r="G936" t="str">
            <v>OSS</v>
          </cell>
          <cell r="H936">
            <v>28</v>
          </cell>
          <cell r="I936">
            <v>23</v>
          </cell>
        </row>
        <row r="937">
          <cell r="D937">
            <v>26417</v>
          </cell>
          <cell r="E937" t="str">
            <v>HOSPITAL DE CLINICAS SUL</v>
          </cell>
          <cell r="F937" t="str">
            <v>M</v>
          </cell>
          <cell r="G937" t="str">
            <v>Direta/OSS</v>
          </cell>
          <cell r="H937">
            <v>0</v>
          </cell>
          <cell r="I937">
            <v>0</v>
          </cell>
        </row>
        <row r="938">
          <cell r="D938">
            <v>9628</v>
          </cell>
          <cell r="E938" t="str">
            <v>HOSPITAL MUNICIPAL DR JOSE DE CARVALHO FLORENCE</v>
          </cell>
          <cell r="F938" t="str">
            <v>M</v>
          </cell>
          <cell r="G938" t="str">
            <v>Direta/OSS</v>
          </cell>
          <cell r="H938">
            <v>22</v>
          </cell>
          <cell r="I938">
            <v>64</v>
          </cell>
        </row>
        <row r="939">
          <cell r="D939">
            <v>9601</v>
          </cell>
          <cell r="E939" t="str">
            <v>HOSPITAL PIO XII</v>
          </cell>
          <cell r="F939" t="str">
            <v>M</v>
          </cell>
          <cell r="G939" t="str">
            <v>Priv.s. fins lucrativos</v>
          </cell>
          <cell r="H939">
            <v>2</v>
          </cell>
          <cell r="I939">
            <v>12</v>
          </cell>
        </row>
        <row r="940">
          <cell r="D940">
            <v>2748029</v>
          </cell>
          <cell r="E940" t="str">
            <v>SANTA CASA DE MISERICORDIA DE SAO JOSE DOS CAMPOS</v>
          </cell>
          <cell r="F940" t="str">
            <v>E</v>
          </cell>
          <cell r="G940" t="str">
            <v>Priv.s. fins lucrativos</v>
          </cell>
          <cell r="H940">
            <v>10</v>
          </cell>
          <cell r="I940">
            <v>27</v>
          </cell>
        </row>
        <row r="941">
          <cell r="D941">
            <v>2079690</v>
          </cell>
          <cell r="E941" t="str">
            <v>SANTA CASA DE MISERICORDIA DE SAO LUIZ DO PARAITINGA</v>
          </cell>
          <cell r="F941" t="str">
            <v>M</v>
          </cell>
          <cell r="G941" t="str">
            <v>Priv.s. fins lucrativos</v>
          </cell>
          <cell r="H941">
            <v>7</v>
          </cell>
          <cell r="I941">
            <v>0</v>
          </cell>
        </row>
        <row r="942">
          <cell r="D942">
            <v>2765934</v>
          </cell>
          <cell r="E942" t="str">
            <v>HOSPITAL DE CLINICAS DE SAO SEBASTIAO</v>
          </cell>
          <cell r="F942" t="str">
            <v>M</v>
          </cell>
          <cell r="G942" t="str">
            <v>Priv.s. fins lucrativos</v>
          </cell>
          <cell r="H942">
            <v>16</v>
          </cell>
          <cell r="I942">
            <v>31</v>
          </cell>
        </row>
        <row r="943">
          <cell r="D943">
            <v>133272</v>
          </cell>
          <cell r="E943" t="str">
            <v>HOSPITAL DE CAMPANHA</v>
          </cell>
          <cell r="F943" t="str">
            <v>M</v>
          </cell>
          <cell r="G943" t="str">
            <v>Direta/OSS</v>
          </cell>
          <cell r="H943">
            <v>0</v>
          </cell>
          <cell r="I943">
            <v>0</v>
          </cell>
        </row>
        <row r="944">
          <cell r="D944">
            <v>133272</v>
          </cell>
          <cell r="E944" t="str">
            <v>HOSPITAL DE CAMPANHA</v>
          </cell>
          <cell r="F944" t="str">
            <v>M</v>
          </cell>
          <cell r="G944" t="str">
            <v>Direta/OSS</v>
          </cell>
          <cell r="H944">
            <v>24</v>
          </cell>
          <cell r="I944">
            <v>29</v>
          </cell>
        </row>
        <row r="945">
          <cell r="D945">
            <v>2749319</v>
          </cell>
          <cell r="E945" t="str">
            <v>HOSPITAL MUNICIPAL UNIVERSITARIO DE TAUBATE</v>
          </cell>
          <cell r="F945" t="str">
            <v>M</v>
          </cell>
          <cell r="G945" t="str">
            <v>Direta/OSS</v>
          </cell>
          <cell r="H945">
            <v>10</v>
          </cell>
          <cell r="I945">
            <v>55</v>
          </cell>
        </row>
        <row r="946">
          <cell r="D946">
            <v>2749319</v>
          </cell>
          <cell r="E946" t="str">
            <v>HOSPITAL MUNICIPAL UNIVERSITARIO DE TAUBATE</v>
          </cell>
          <cell r="F946" t="str">
            <v>M</v>
          </cell>
          <cell r="G946" t="str">
            <v>Direta/OSS</v>
          </cell>
          <cell r="H946">
            <v>0</v>
          </cell>
          <cell r="I946">
            <v>0</v>
          </cell>
        </row>
        <row r="947">
          <cell r="D947">
            <v>3126838</v>
          </cell>
          <cell r="E947" t="str">
            <v>HOSPITAL REGIONAL DO VALE DO PARAIBA</v>
          </cell>
          <cell r="F947" t="str">
            <v>E</v>
          </cell>
          <cell r="G947" t="str">
            <v>OSS</v>
          </cell>
          <cell r="H947">
            <v>22</v>
          </cell>
          <cell r="I947">
            <v>45</v>
          </cell>
        </row>
        <row r="948">
          <cell r="D948">
            <v>2702193</v>
          </cell>
          <cell r="E948" t="str">
            <v>SANTA CASA DE MISERICORDIA DE UBATUBA</v>
          </cell>
          <cell r="F948" t="str">
            <v>M</v>
          </cell>
          <cell r="G948" t="str">
            <v>Priv.s. fins lucrativos</v>
          </cell>
          <cell r="H948">
            <v>22</v>
          </cell>
          <cell r="I948">
            <v>10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OcupacaoCOVID19_CAF_2021_6_"/>
      <sheetName val="taxaOcupacaoCOVID19_CAF_202 (2"/>
    </sheetNames>
    <sheetDataSet>
      <sheetData sheetId="0">
        <row r="4">
          <cell r="E4">
            <v>7980051</v>
          </cell>
          <cell r="H4">
            <v>0</v>
          </cell>
          <cell r="K4">
            <v>0</v>
          </cell>
          <cell r="L4">
            <v>0</v>
          </cell>
          <cell r="N4">
            <v>0</v>
          </cell>
          <cell r="O4">
            <v>0</v>
          </cell>
          <cell r="P4">
            <v>0</v>
          </cell>
          <cell r="Q4" t="e">
            <v>#DIV/0!</v>
          </cell>
        </row>
        <row r="5">
          <cell r="E5">
            <v>6451098</v>
          </cell>
          <cell r="F5">
            <v>0</v>
          </cell>
          <cell r="H5">
            <v>0</v>
          </cell>
          <cell r="I5">
            <v>0</v>
          </cell>
          <cell r="K5">
            <v>0</v>
          </cell>
          <cell r="L5">
            <v>3</v>
          </cell>
          <cell r="M5">
            <v>3</v>
          </cell>
          <cell r="N5">
            <v>100</v>
          </cell>
          <cell r="O5">
            <v>3</v>
          </cell>
          <cell r="P5">
            <v>3</v>
          </cell>
          <cell r="Q5">
            <v>1</v>
          </cell>
        </row>
        <row r="6">
          <cell r="E6">
            <v>6628842</v>
          </cell>
          <cell r="F6">
            <v>0</v>
          </cell>
          <cell r="H6">
            <v>0</v>
          </cell>
          <cell r="I6">
            <v>9</v>
          </cell>
          <cell r="J6">
            <v>10</v>
          </cell>
          <cell r="K6">
            <v>90</v>
          </cell>
          <cell r="L6">
            <v>0</v>
          </cell>
          <cell r="N6">
            <v>0</v>
          </cell>
          <cell r="O6">
            <v>10</v>
          </cell>
          <cell r="P6">
            <v>9</v>
          </cell>
          <cell r="Q6">
            <v>0.9</v>
          </cell>
        </row>
        <row r="7">
          <cell r="E7">
            <v>3272591</v>
          </cell>
          <cell r="H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  <cell r="P7">
            <v>0</v>
          </cell>
          <cell r="Q7" t="e">
            <v>#DIV/0!</v>
          </cell>
        </row>
        <row r="8">
          <cell r="E8">
            <v>127604</v>
          </cell>
          <cell r="F8">
            <v>0</v>
          </cell>
          <cell r="H8">
            <v>0</v>
          </cell>
          <cell r="I8">
            <v>0</v>
          </cell>
          <cell r="J8">
            <v>5</v>
          </cell>
          <cell r="K8">
            <v>0</v>
          </cell>
          <cell r="L8">
            <v>12</v>
          </cell>
          <cell r="M8">
            <v>12</v>
          </cell>
          <cell r="N8">
            <v>100</v>
          </cell>
          <cell r="O8">
            <v>17</v>
          </cell>
          <cell r="P8">
            <v>12</v>
          </cell>
          <cell r="Q8">
            <v>0.70588235294117652</v>
          </cell>
        </row>
        <row r="9">
          <cell r="E9">
            <v>6095666</v>
          </cell>
          <cell r="F9">
            <v>2</v>
          </cell>
          <cell r="G9">
            <v>2</v>
          </cell>
          <cell r="H9">
            <v>100</v>
          </cell>
          <cell r="I9">
            <v>51</v>
          </cell>
          <cell r="J9">
            <v>52</v>
          </cell>
          <cell r="K9">
            <v>98.1</v>
          </cell>
          <cell r="L9">
            <v>0</v>
          </cell>
          <cell r="N9">
            <v>0</v>
          </cell>
          <cell r="O9">
            <v>54</v>
          </cell>
          <cell r="P9">
            <v>53</v>
          </cell>
          <cell r="Q9">
            <v>0.98148148148148151</v>
          </cell>
        </row>
        <row r="10">
          <cell r="E10">
            <v>6785018</v>
          </cell>
          <cell r="F10">
            <v>0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6</v>
          </cell>
          <cell r="N10">
            <v>0</v>
          </cell>
          <cell r="O10">
            <v>6</v>
          </cell>
          <cell r="P10">
            <v>0</v>
          </cell>
          <cell r="Q10">
            <v>0</v>
          </cell>
        </row>
        <row r="11">
          <cell r="E11">
            <v>6817203</v>
          </cell>
          <cell r="F11">
            <v>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  <cell r="P11">
            <v>0</v>
          </cell>
          <cell r="Q11" t="e">
            <v>#DIV/0!</v>
          </cell>
        </row>
        <row r="12">
          <cell r="E12">
            <v>110310</v>
          </cell>
          <cell r="F12">
            <v>0</v>
          </cell>
          <cell r="H12">
            <v>0</v>
          </cell>
          <cell r="I12">
            <v>0</v>
          </cell>
          <cell r="K12">
            <v>0</v>
          </cell>
          <cell r="L12">
            <v>1</v>
          </cell>
          <cell r="M12">
            <v>7</v>
          </cell>
          <cell r="N12">
            <v>14.3</v>
          </cell>
          <cell r="O12">
            <v>7</v>
          </cell>
          <cell r="P12">
            <v>1</v>
          </cell>
          <cell r="Q12">
            <v>0.14285714285714285</v>
          </cell>
        </row>
        <row r="13">
          <cell r="E13">
            <v>2085976</v>
          </cell>
          <cell r="F13">
            <v>0</v>
          </cell>
          <cell r="H13">
            <v>0</v>
          </cell>
          <cell r="I13">
            <v>0</v>
          </cell>
          <cell r="K13">
            <v>0</v>
          </cell>
          <cell r="L13">
            <v>2</v>
          </cell>
          <cell r="M13">
            <v>4</v>
          </cell>
          <cell r="N13">
            <v>50</v>
          </cell>
          <cell r="O13">
            <v>4</v>
          </cell>
          <cell r="P13">
            <v>2</v>
          </cell>
          <cell r="Q13">
            <v>0.5</v>
          </cell>
        </row>
        <row r="14">
          <cell r="E14">
            <v>7580770</v>
          </cell>
          <cell r="F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 t="e">
            <v>#DIV/0!</v>
          </cell>
        </row>
        <row r="15">
          <cell r="E15">
            <v>2096196</v>
          </cell>
          <cell r="F15">
            <v>0</v>
          </cell>
          <cell r="H15">
            <v>0</v>
          </cell>
          <cell r="I15">
            <v>9</v>
          </cell>
          <cell r="J15">
            <v>18</v>
          </cell>
          <cell r="K15">
            <v>50</v>
          </cell>
          <cell r="L15">
            <v>0</v>
          </cell>
          <cell r="N15">
            <v>0</v>
          </cell>
          <cell r="O15">
            <v>18</v>
          </cell>
          <cell r="P15">
            <v>9</v>
          </cell>
          <cell r="Q15">
            <v>0.5</v>
          </cell>
        </row>
        <row r="16">
          <cell r="E16">
            <v>2083191</v>
          </cell>
          <cell r="H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  <cell r="P16">
            <v>0</v>
          </cell>
          <cell r="Q16" t="e">
            <v>#DIV/0!</v>
          </cell>
        </row>
        <row r="17">
          <cell r="E17">
            <v>2792168</v>
          </cell>
          <cell r="F17">
            <v>0</v>
          </cell>
          <cell r="H17">
            <v>0</v>
          </cell>
          <cell r="I17">
            <v>20</v>
          </cell>
          <cell r="J17">
            <v>20</v>
          </cell>
          <cell r="K17">
            <v>100</v>
          </cell>
          <cell r="L17">
            <v>0</v>
          </cell>
          <cell r="N17">
            <v>0</v>
          </cell>
          <cell r="O17">
            <v>20</v>
          </cell>
          <cell r="P17">
            <v>20</v>
          </cell>
          <cell r="Q17">
            <v>1</v>
          </cell>
        </row>
        <row r="18">
          <cell r="E18">
            <v>3101126</v>
          </cell>
          <cell r="H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  <cell r="P18">
            <v>0</v>
          </cell>
          <cell r="Q18" t="e">
            <v>#DIV/0!</v>
          </cell>
        </row>
        <row r="19">
          <cell r="E19">
            <v>7522738</v>
          </cell>
          <cell r="F19">
            <v>0</v>
          </cell>
          <cell r="H19">
            <v>0</v>
          </cell>
          <cell r="I19">
            <v>8</v>
          </cell>
          <cell r="J19">
            <v>10</v>
          </cell>
          <cell r="K19">
            <v>80</v>
          </cell>
          <cell r="L19">
            <v>0</v>
          </cell>
          <cell r="N19">
            <v>0</v>
          </cell>
          <cell r="O19">
            <v>10</v>
          </cell>
          <cell r="P19">
            <v>8</v>
          </cell>
          <cell r="Q19">
            <v>0.8</v>
          </cell>
        </row>
        <row r="20">
          <cell r="E20">
            <v>2792141</v>
          </cell>
          <cell r="F20">
            <v>1</v>
          </cell>
          <cell r="G20">
            <v>1</v>
          </cell>
          <cell r="H20">
            <v>100</v>
          </cell>
          <cell r="I20">
            <v>22</v>
          </cell>
          <cell r="J20">
            <v>30</v>
          </cell>
          <cell r="K20">
            <v>73.3</v>
          </cell>
          <cell r="L20">
            <v>0</v>
          </cell>
          <cell r="N20">
            <v>0</v>
          </cell>
          <cell r="O20">
            <v>31</v>
          </cell>
          <cell r="P20">
            <v>23</v>
          </cell>
          <cell r="Q20">
            <v>0.74193548387096775</v>
          </cell>
        </row>
        <row r="21">
          <cell r="E21">
            <v>9727345</v>
          </cell>
          <cell r="F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P21">
            <v>0</v>
          </cell>
          <cell r="Q21" t="e">
            <v>#DIV/0!</v>
          </cell>
        </row>
        <row r="22">
          <cell r="E22">
            <v>9616616</v>
          </cell>
          <cell r="H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  <cell r="P22">
            <v>0</v>
          </cell>
          <cell r="Q22" t="e">
            <v>#DIV/0!</v>
          </cell>
        </row>
        <row r="23">
          <cell r="E23">
            <v>7261012</v>
          </cell>
          <cell r="H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P23">
            <v>0</v>
          </cell>
          <cell r="Q23" t="e">
            <v>#DIV/0!</v>
          </cell>
        </row>
        <row r="24">
          <cell r="E24">
            <v>2801051</v>
          </cell>
          <cell r="F24">
            <v>0</v>
          </cell>
          <cell r="H24">
            <v>0</v>
          </cell>
          <cell r="I24">
            <v>0</v>
          </cell>
          <cell r="K24">
            <v>0</v>
          </cell>
          <cell r="L24">
            <v>3</v>
          </cell>
          <cell r="M24">
            <v>5</v>
          </cell>
          <cell r="N24">
            <v>60</v>
          </cell>
          <cell r="O24">
            <v>5</v>
          </cell>
          <cell r="P24">
            <v>3</v>
          </cell>
          <cell r="Q24">
            <v>0.6</v>
          </cell>
        </row>
        <row r="25">
          <cell r="E25">
            <v>5851084</v>
          </cell>
          <cell r="F25">
            <v>0</v>
          </cell>
          <cell r="H25">
            <v>0</v>
          </cell>
          <cell r="I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  <cell r="P25">
            <v>0</v>
          </cell>
          <cell r="Q25" t="e">
            <v>#DIV/0!</v>
          </cell>
        </row>
        <row r="26">
          <cell r="E26">
            <v>2080028</v>
          </cell>
          <cell r="F26">
            <v>0</v>
          </cell>
          <cell r="H26">
            <v>0</v>
          </cell>
          <cell r="I26">
            <v>37</v>
          </cell>
          <cell r="J26">
            <v>40</v>
          </cell>
          <cell r="K26">
            <v>92.5</v>
          </cell>
          <cell r="L26">
            <v>0</v>
          </cell>
          <cell r="N26">
            <v>0</v>
          </cell>
          <cell r="O26">
            <v>40</v>
          </cell>
          <cell r="P26">
            <v>37</v>
          </cell>
          <cell r="Q26">
            <v>0.92500000000000004</v>
          </cell>
        </row>
        <row r="27">
          <cell r="E27">
            <v>2084163</v>
          </cell>
          <cell r="F27">
            <v>1</v>
          </cell>
          <cell r="G27">
            <v>4</v>
          </cell>
          <cell r="H27">
            <v>25</v>
          </cell>
          <cell r="I27">
            <v>16</v>
          </cell>
          <cell r="J27">
            <v>17</v>
          </cell>
          <cell r="K27">
            <v>94.1</v>
          </cell>
          <cell r="L27">
            <v>0</v>
          </cell>
          <cell r="N27">
            <v>0</v>
          </cell>
          <cell r="O27">
            <v>21</v>
          </cell>
          <cell r="P27">
            <v>17</v>
          </cell>
          <cell r="Q27">
            <v>0.80952380952380953</v>
          </cell>
        </row>
        <row r="28">
          <cell r="E28">
            <v>9929991</v>
          </cell>
          <cell r="H28">
            <v>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  <cell r="P28">
            <v>0</v>
          </cell>
          <cell r="Q28" t="e">
            <v>#DIV/0!</v>
          </cell>
        </row>
        <row r="29">
          <cell r="E29">
            <v>621110</v>
          </cell>
          <cell r="F29">
            <v>0</v>
          </cell>
          <cell r="H29">
            <v>0</v>
          </cell>
          <cell r="I29">
            <v>0</v>
          </cell>
          <cell r="K29">
            <v>0</v>
          </cell>
          <cell r="L29">
            <v>5</v>
          </cell>
          <cell r="M29">
            <v>5</v>
          </cell>
          <cell r="N29">
            <v>100</v>
          </cell>
          <cell r="O29">
            <v>5</v>
          </cell>
          <cell r="P29">
            <v>5</v>
          </cell>
          <cell r="Q29">
            <v>1</v>
          </cell>
        </row>
        <row r="30">
          <cell r="E30">
            <v>2079011</v>
          </cell>
          <cell r="F30">
            <v>0</v>
          </cell>
          <cell r="H30">
            <v>0</v>
          </cell>
          <cell r="I30">
            <v>7</v>
          </cell>
          <cell r="J30">
            <v>10</v>
          </cell>
          <cell r="K30">
            <v>70</v>
          </cell>
          <cell r="L30">
            <v>0</v>
          </cell>
          <cell r="N30">
            <v>0</v>
          </cell>
          <cell r="O30">
            <v>10</v>
          </cell>
          <cell r="P30">
            <v>7</v>
          </cell>
          <cell r="Q30">
            <v>0.7</v>
          </cell>
        </row>
        <row r="31">
          <cell r="E31">
            <v>2077078</v>
          </cell>
          <cell r="F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 t="e">
            <v>#DIV/0!</v>
          </cell>
        </row>
        <row r="32">
          <cell r="E32">
            <v>2072033</v>
          </cell>
          <cell r="F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8</v>
          </cell>
          <cell r="N32">
            <v>0</v>
          </cell>
          <cell r="O32">
            <v>8</v>
          </cell>
          <cell r="P32">
            <v>0</v>
          </cell>
          <cell r="Q32">
            <v>0</v>
          </cell>
        </row>
        <row r="33">
          <cell r="E33">
            <v>2080079</v>
          </cell>
          <cell r="F33">
            <v>0</v>
          </cell>
          <cell r="H33">
            <v>0</v>
          </cell>
          <cell r="I33">
            <v>22</v>
          </cell>
          <cell r="J33">
            <v>26</v>
          </cell>
          <cell r="K33">
            <v>84.6</v>
          </cell>
          <cell r="L33">
            <v>0</v>
          </cell>
          <cell r="N33">
            <v>0</v>
          </cell>
          <cell r="O33">
            <v>26</v>
          </cell>
          <cell r="P33">
            <v>22</v>
          </cell>
          <cell r="Q33">
            <v>0.84615384615384615</v>
          </cell>
        </row>
        <row r="34">
          <cell r="E34">
            <v>2083876</v>
          </cell>
          <cell r="F34">
            <v>0</v>
          </cell>
          <cell r="H34">
            <v>0</v>
          </cell>
          <cell r="I34">
            <v>0</v>
          </cell>
          <cell r="K34">
            <v>0</v>
          </cell>
          <cell r="L34">
            <v>1</v>
          </cell>
          <cell r="M34">
            <v>5</v>
          </cell>
          <cell r="N34">
            <v>20</v>
          </cell>
          <cell r="O34">
            <v>5</v>
          </cell>
          <cell r="P34">
            <v>1</v>
          </cell>
          <cell r="Q34">
            <v>0.2</v>
          </cell>
        </row>
        <row r="35">
          <cell r="E35">
            <v>3028399</v>
          </cell>
          <cell r="F35">
            <v>0</v>
          </cell>
          <cell r="H35">
            <v>0</v>
          </cell>
          <cell r="I35">
            <v>17</v>
          </cell>
          <cell r="J35">
            <v>20</v>
          </cell>
          <cell r="K35">
            <v>85</v>
          </cell>
          <cell r="L35">
            <v>0</v>
          </cell>
          <cell r="N35">
            <v>0</v>
          </cell>
          <cell r="O35">
            <v>20</v>
          </cell>
          <cell r="P35">
            <v>17</v>
          </cell>
          <cell r="Q35">
            <v>0.85</v>
          </cell>
        </row>
        <row r="36">
          <cell r="E36">
            <v>2798220</v>
          </cell>
          <cell r="F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 t="e">
            <v>#DIV/0!</v>
          </cell>
        </row>
        <row r="37">
          <cell r="E37">
            <v>105708</v>
          </cell>
          <cell r="F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 t="e">
            <v>#DIV/0!</v>
          </cell>
        </row>
        <row r="38">
          <cell r="E38">
            <v>2746220</v>
          </cell>
          <cell r="F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  <cell r="P38">
            <v>0</v>
          </cell>
          <cell r="Q38" t="e">
            <v>#DIV/0!</v>
          </cell>
        </row>
        <row r="39">
          <cell r="E39">
            <v>6878687</v>
          </cell>
          <cell r="F39">
            <v>0</v>
          </cell>
          <cell r="H39">
            <v>0</v>
          </cell>
          <cell r="I39">
            <v>17</v>
          </cell>
          <cell r="J39">
            <v>20</v>
          </cell>
          <cell r="K39">
            <v>85</v>
          </cell>
          <cell r="L39">
            <v>0</v>
          </cell>
          <cell r="N39">
            <v>0</v>
          </cell>
          <cell r="O39">
            <v>20</v>
          </cell>
          <cell r="P39">
            <v>17</v>
          </cell>
          <cell r="Q39">
            <v>0.85</v>
          </cell>
        </row>
        <row r="40">
          <cell r="E40">
            <v>2773333</v>
          </cell>
          <cell r="F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2</v>
          </cell>
          <cell r="N40">
            <v>0</v>
          </cell>
          <cell r="O40">
            <v>2</v>
          </cell>
          <cell r="P40">
            <v>0</v>
          </cell>
          <cell r="Q40">
            <v>0</v>
          </cell>
        </row>
        <row r="41">
          <cell r="E41">
            <v>2040069</v>
          </cell>
          <cell r="F41">
            <v>0</v>
          </cell>
          <cell r="H41">
            <v>0</v>
          </cell>
          <cell r="I41">
            <v>4</v>
          </cell>
          <cell r="J41">
            <v>4</v>
          </cell>
          <cell r="K41">
            <v>100</v>
          </cell>
          <cell r="L41">
            <v>0</v>
          </cell>
          <cell r="N41">
            <v>0</v>
          </cell>
          <cell r="O41">
            <v>4</v>
          </cell>
          <cell r="P41">
            <v>4</v>
          </cell>
          <cell r="Q41">
            <v>1</v>
          </cell>
        </row>
        <row r="42">
          <cell r="E42">
            <v>2082276</v>
          </cell>
          <cell r="F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  <cell r="P42">
            <v>0</v>
          </cell>
          <cell r="Q42" t="e">
            <v>#DIV/0!</v>
          </cell>
        </row>
        <row r="43">
          <cell r="E43">
            <v>2078155</v>
          </cell>
          <cell r="F43">
            <v>0</v>
          </cell>
          <cell r="H43">
            <v>0</v>
          </cell>
          <cell r="I43">
            <v>2</v>
          </cell>
          <cell r="J43">
            <v>4</v>
          </cell>
          <cell r="K43">
            <v>50</v>
          </cell>
          <cell r="L43">
            <v>0</v>
          </cell>
          <cell r="N43">
            <v>0</v>
          </cell>
          <cell r="O43">
            <v>4</v>
          </cell>
          <cell r="P43">
            <v>2</v>
          </cell>
          <cell r="Q43">
            <v>0.5</v>
          </cell>
        </row>
        <row r="44">
          <cell r="E44">
            <v>2081628</v>
          </cell>
          <cell r="H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 t="e">
            <v>#DIV/0!</v>
          </cell>
        </row>
        <row r="45">
          <cell r="E45">
            <v>2718324</v>
          </cell>
          <cell r="H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0</v>
          </cell>
          <cell r="Q45" t="e">
            <v>#DIV/0!</v>
          </cell>
        </row>
        <row r="46">
          <cell r="E46">
            <v>9149511</v>
          </cell>
          <cell r="H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 t="e">
            <v>#DIV/0!</v>
          </cell>
        </row>
        <row r="47">
          <cell r="E47">
            <v>2718707</v>
          </cell>
          <cell r="H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 t="e">
            <v>#DIV/0!</v>
          </cell>
        </row>
        <row r="48">
          <cell r="E48">
            <v>9255826</v>
          </cell>
          <cell r="H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 t="e">
            <v>#DIV/0!</v>
          </cell>
        </row>
        <row r="49">
          <cell r="E49">
            <v>2082861</v>
          </cell>
          <cell r="F49">
            <v>0</v>
          </cell>
          <cell r="H49">
            <v>0</v>
          </cell>
          <cell r="I49">
            <v>16</v>
          </cell>
          <cell r="J49">
            <v>22</v>
          </cell>
          <cell r="K49">
            <v>72.7</v>
          </cell>
          <cell r="L49">
            <v>0</v>
          </cell>
          <cell r="N49">
            <v>0</v>
          </cell>
          <cell r="O49">
            <v>22</v>
          </cell>
          <cell r="P49">
            <v>16</v>
          </cell>
          <cell r="Q49">
            <v>0.72727272727272729</v>
          </cell>
        </row>
        <row r="50">
          <cell r="E50">
            <v>2080427</v>
          </cell>
          <cell r="F50">
            <v>1</v>
          </cell>
          <cell r="G50">
            <v>5</v>
          </cell>
          <cell r="H50">
            <v>20</v>
          </cell>
          <cell r="I50">
            <v>0</v>
          </cell>
          <cell r="K50">
            <v>0</v>
          </cell>
          <cell r="L50">
            <v>0</v>
          </cell>
          <cell r="N50">
            <v>0</v>
          </cell>
          <cell r="O50">
            <v>5</v>
          </cell>
          <cell r="P50">
            <v>1</v>
          </cell>
          <cell r="Q50">
            <v>0.2</v>
          </cell>
        </row>
        <row r="51">
          <cell r="E51">
            <v>5200105</v>
          </cell>
          <cell r="F51">
            <v>0</v>
          </cell>
          <cell r="H51">
            <v>0</v>
          </cell>
          <cell r="I51">
            <v>4</v>
          </cell>
          <cell r="J51">
            <v>8</v>
          </cell>
          <cell r="K51">
            <v>50</v>
          </cell>
          <cell r="L51">
            <v>0</v>
          </cell>
          <cell r="N51">
            <v>0</v>
          </cell>
          <cell r="O51">
            <v>8</v>
          </cell>
          <cell r="P51">
            <v>4</v>
          </cell>
          <cell r="Q51">
            <v>0.5</v>
          </cell>
        </row>
        <row r="52">
          <cell r="E52">
            <v>2079410</v>
          </cell>
          <cell r="F52">
            <v>0</v>
          </cell>
          <cell r="H52">
            <v>0</v>
          </cell>
          <cell r="I52">
            <v>31</v>
          </cell>
          <cell r="J52">
            <v>37</v>
          </cell>
          <cell r="K52">
            <v>83.8</v>
          </cell>
          <cell r="L52">
            <v>0</v>
          </cell>
          <cell r="N52">
            <v>0</v>
          </cell>
          <cell r="O52">
            <v>37</v>
          </cell>
          <cell r="P52">
            <v>31</v>
          </cell>
          <cell r="Q52">
            <v>0.83783783783783783</v>
          </cell>
        </row>
        <row r="53">
          <cell r="E53">
            <v>2080338</v>
          </cell>
          <cell r="F53">
            <v>0</v>
          </cell>
          <cell r="H53">
            <v>0</v>
          </cell>
          <cell r="I53">
            <v>35</v>
          </cell>
          <cell r="J53">
            <v>40</v>
          </cell>
          <cell r="K53">
            <v>87.5</v>
          </cell>
          <cell r="L53">
            <v>0</v>
          </cell>
          <cell r="N53">
            <v>0</v>
          </cell>
          <cell r="O53">
            <v>40</v>
          </cell>
          <cell r="P53">
            <v>35</v>
          </cell>
          <cell r="Q53">
            <v>0.875</v>
          </cell>
        </row>
        <row r="54">
          <cell r="E54">
            <v>7013981</v>
          </cell>
          <cell r="H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P54">
            <v>0</v>
          </cell>
          <cell r="Q54" t="e">
            <v>#DIV/0!</v>
          </cell>
        </row>
        <row r="55">
          <cell r="E55">
            <v>6625649</v>
          </cell>
          <cell r="H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0</v>
          </cell>
          <cell r="Q55" t="e">
            <v>#DIV/0!</v>
          </cell>
        </row>
        <row r="56">
          <cell r="E56">
            <v>9584633</v>
          </cell>
          <cell r="H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P56">
            <v>0</v>
          </cell>
          <cell r="Q56" t="e">
            <v>#DIV/0!</v>
          </cell>
        </row>
        <row r="57">
          <cell r="E57">
            <v>7853130</v>
          </cell>
          <cell r="H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  <cell r="P57">
            <v>0</v>
          </cell>
          <cell r="Q57" t="e">
            <v>#DIV/0!</v>
          </cell>
        </row>
        <row r="58">
          <cell r="E58">
            <v>5435072</v>
          </cell>
          <cell r="F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  <cell r="P58">
            <v>0</v>
          </cell>
          <cell r="Q58" t="e">
            <v>#DIV/0!</v>
          </cell>
        </row>
        <row r="59">
          <cell r="E59">
            <v>7228163</v>
          </cell>
          <cell r="F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  <cell r="P59">
            <v>0</v>
          </cell>
          <cell r="Q59" t="e">
            <v>#DIV/0!</v>
          </cell>
        </row>
        <row r="60">
          <cell r="E60">
            <v>2792176</v>
          </cell>
          <cell r="F60">
            <v>5</v>
          </cell>
          <cell r="G60">
            <v>5</v>
          </cell>
          <cell r="H60">
            <v>100</v>
          </cell>
          <cell r="I60">
            <v>26</v>
          </cell>
          <cell r="J60">
            <v>26</v>
          </cell>
          <cell r="K60">
            <v>100</v>
          </cell>
          <cell r="L60">
            <v>0</v>
          </cell>
          <cell r="N60">
            <v>0</v>
          </cell>
          <cell r="O60">
            <v>31</v>
          </cell>
          <cell r="P60">
            <v>31</v>
          </cell>
          <cell r="Q60">
            <v>1</v>
          </cell>
        </row>
        <row r="61">
          <cell r="E61">
            <v>9769641</v>
          </cell>
          <cell r="H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  <cell r="P61">
            <v>0</v>
          </cell>
          <cell r="Q61" t="e">
            <v>#DIV/0!</v>
          </cell>
        </row>
        <row r="62">
          <cell r="E62">
            <v>6048110</v>
          </cell>
          <cell r="F62">
            <v>0</v>
          </cell>
          <cell r="H62">
            <v>0</v>
          </cell>
          <cell r="I62">
            <v>0</v>
          </cell>
          <cell r="K62">
            <v>0</v>
          </cell>
          <cell r="L62">
            <v>5</v>
          </cell>
          <cell r="M62">
            <v>8</v>
          </cell>
          <cell r="N62">
            <v>62.5</v>
          </cell>
          <cell r="O62">
            <v>8</v>
          </cell>
          <cell r="P62">
            <v>5</v>
          </cell>
          <cell r="Q62">
            <v>0.625</v>
          </cell>
        </row>
        <row r="63">
          <cell r="E63">
            <v>2078104</v>
          </cell>
          <cell r="F63">
            <v>1</v>
          </cell>
          <cell r="G63">
            <v>1</v>
          </cell>
          <cell r="H63">
            <v>100</v>
          </cell>
          <cell r="I63">
            <v>19</v>
          </cell>
          <cell r="J63">
            <v>20</v>
          </cell>
          <cell r="K63">
            <v>95</v>
          </cell>
          <cell r="L63">
            <v>0</v>
          </cell>
          <cell r="N63">
            <v>0</v>
          </cell>
          <cell r="O63">
            <v>21</v>
          </cell>
          <cell r="P63">
            <v>20</v>
          </cell>
          <cell r="Q63">
            <v>0.95238095238095233</v>
          </cell>
        </row>
        <row r="64">
          <cell r="E64">
            <v>9536248</v>
          </cell>
          <cell r="F64">
            <v>0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  <cell r="M64">
            <v>3</v>
          </cell>
          <cell r="N64">
            <v>0</v>
          </cell>
          <cell r="O64">
            <v>3</v>
          </cell>
          <cell r="P64">
            <v>0</v>
          </cell>
          <cell r="Q64">
            <v>0</v>
          </cell>
        </row>
        <row r="65">
          <cell r="E65">
            <v>7494068</v>
          </cell>
          <cell r="F65">
            <v>0</v>
          </cell>
          <cell r="H65">
            <v>0</v>
          </cell>
          <cell r="I65">
            <v>0</v>
          </cell>
          <cell r="K65">
            <v>0</v>
          </cell>
          <cell r="L65">
            <v>2</v>
          </cell>
          <cell r="M65">
            <v>5</v>
          </cell>
          <cell r="N65">
            <v>40</v>
          </cell>
          <cell r="O65">
            <v>5</v>
          </cell>
          <cell r="P65">
            <v>2</v>
          </cell>
          <cell r="Q65">
            <v>0.4</v>
          </cell>
        </row>
        <row r="66">
          <cell r="E66">
            <v>678899</v>
          </cell>
          <cell r="F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P66">
            <v>0</v>
          </cell>
          <cell r="Q66" t="e">
            <v>#DIV/0!</v>
          </cell>
        </row>
        <row r="67">
          <cell r="E67">
            <v>2078562</v>
          </cell>
          <cell r="F67">
            <v>0</v>
          </cell>
          <cell r="H67">
            <v>0</v>
          </cell>
          <cell r="I67">
            <v>19</v>
          </cell>
          <cell r="J67">
            <v>20</v>
          </cell>
          <cell r="K67">
            <v>95</v>
          </cell>
          <cell r="L67">
            <v>0</v>
          </cell>
          <cell r="N67">
            <v>0</v>
          </cell>
          <cell r="O67">
            <v>20</v>
          </cell>
          <cell r="P67">
            <v>19</v>
          </cell>
          <cell r="Q67">
            <v>0.95</v>
          </cell>
        </row>
        <row r="68">
          <cell r="E68">
            <v>105058</v>
          </cell>
          <cell r="F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10</v>
          </cell>
          <cell r="N68">
            <v>0</v>
          </cell>
          <cell r="O68">
            <v>10</v>
          </cell>
          <cell r="P68">
            <v>0</v>
          </cell>
          <cell r="Q68">
            <v>0</v>
          </cell>
        </row>
        <row r="69">
          <cell r="E69">
            <v>2086336</v>
          </cell>
          <cell r="F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 t="e">
            <v>#DIV/0!</v>
          </cell>
        </row>
        <row r="70">
          <cell r="E70">
            <v>115509</v>
          </cell>
          <cell r="F70">
            <v>0</v>
          </cell>
          <cell r="H70">
            <v>0</v>
          </cell>
          <cell r="I70">
            <v>9</v>
          </cell>
          <cell r="J70">
            <v>10</v>
          </cell>
          <cell r="K70">
            <v>90</v>
          </cell>
          <cell r="L70">
            <v>0</v>
          </cell>
          <cell r="N70">
            <v>0</v>
          </cell>
          <cell r="O70">
            <v>10</v>
          </cell>
          <cell r="P70">
            <v>9</v>
          </cell>
          <cell r="Q70">
            <v>0.9</v>
          </cell>
        </row>
        <row r="71">
          <cell r="E71">
            <v>2690764</v>
          </cell>
          <cell r="H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 t="e">
            <v>#DIV/0!</v>
          </cell>
        </row>
        <row r="72">
          <cell r="E72">
            <v>2751747</v>
          </cell>
          <cell r="H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  <cell r="P72">
            <v>0</v>
          </cell>
          <cell r="Q72" t="e">
            <v>#DIV/0!</v>
          </cell>
        </row>
        <row r="73">
          <cell r="E73">
            <v>2082349</v>
          </cell>
          <cell r="F73">
            <v>0</v>
          </cell>
          <cell r="H73">
            <v>0</v>
          </cell>
          <cell r="I73">
            <v>23</v>
          </cell>
          <cell r="J73">
            <v>40</v>
          </cell>
          <cell r="K73">
            <v>57.5</v>
          </cell>
          <cell r="L73">
            <v>8</v>
          </cell>
          <cell r="M73">
            <v>36</v>
          </cell>
          <cell r="N73">
            <v>22.2</v>
          </cell>
          <cell r="O73">
            <v>76</v>
          </cell>
          <cell r="P73">
            <v>31</v>
          </cell>
          <cell r="Q73">
            <v>0.40789473684210525</v>
          </cell>
        </row>
        <row r="74">
          <cell r="E74">
            <v>7838530</v>
          </cell>
          <cell r="H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 t="e">
            <v>#DIV/0!</v>
          </cell>
        </row>
        <row r="75">
          <cell r="E75">
            <v>2784750</v>
          </cell>
          <cell r="H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 t="e">
            <v>#DIV/0!</v>
          </cell>
        </row>
        <row r="76">
          <cell r="E76">
            <v>2784874</v>
          </cell>
          <cell r="H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 t="e">
            <v>#DIV/0!</v>
          </cell>
        </row>
        <row r="77">
          <cell r="E77">
            <v>2083256</v>
          </cell>
          <cell r="H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 t="e">
            <v>#DIV/0!</v>
          </cell>
        </row>
        <row r="78">
          <cell r="E78">
            <v>7473702</v>
          </cell>
          <cell r="F78">
            <v>0</v>
          </cell>
          <cell r="H78">
            <v>0</v>
          </cell>
          <cell r="I78">
            <v>59</v>
          </cell>
          <cell r="J78">
            <v>76</v>
          </cell>
          <cell r="K78">
            <v>77.599999999999994</v>
          </cell>
          <cell r="L78">
            <v>0</v>
          </cell>
          <cell r="N78">
            <v>0</v>
          </cell>
          <cell r="O78">
            <v>76</v>
          </cell>
          <cell r="P78">
            <v>59</v>
          </cell>
          <cell r="Q78">
            <v>0.77631578947368418</v>
          </cell>
        </row>
        <row r="79">
          <cell r="E79">
            <v>2080052</v>
          </cell>
          <cell r="F79">
            <v>0</v>
          </cell>
          <cell r="H79">
            <v>0</v>
          </cell>
          <cell r="I79">
            <v>4</v>
          </cell>
          <cell r="J79">
            <v>9</v>
          </cell>
          <cell r="K79">
            <v>44.4</v>
          </cell>
          <cell r="L79">
            <v>0</v>
          </cell>
          <cell r="N79">
            <v>0</v>
          </cell>
          <cell r="O79">
            <v>9</v>
          </cell>
          <cell r="P79">
            <v>4</v>
          </cell>
          <cell r="Q79">
            <v>0.44444444444444442</v>
          </cell>
        </row>
        <row r="80">
          <cell r="E80">
            <v>2084236</v>
          </cell>
          <cell r="F80">
            <v>0</v>
          </cell>
          <cell r="H80">
            <v>0</v>
          </cell>
          <cell r="I80">
            <v>22</v>
          </cell>
          <cell r="J80">
            <v>28</v>
          </cell>
          <cell r="K80">
            <v>78.599999999999994</v>
          </cell>
          <cell r="L80">
            <v>0</v>
          </cell>
          <cell r="N80">
            <v>0</v>
          </cell>
          <cell r="O80">
            <v>28</v>
          </cell>
          <cell r="P80">
            <v>22</v>
          </cell>
          <cell r="Q80">
            <v>0.7857142857142857</v>
          </cell>
        </row>
        <row r="81">
          <cell r="E81">
            <v>2080680</v>
          </cell>
          <cell r="F81">
            <v>1</v>
          </cell>
          <cell r="G81">
            <v>1</v>
          </cell>
          <cell r="H81">
            <v>100</v>
          </cell>
          <cell r="I81">
            <v>7</v>
          </cell>
          <cell r="J81">
            <v>10</v>
          </cell>
          <cell r="K81">
            <v>70</v>
          </cell>
          <cell r="L81">
            <v>0</v>
          </cell>
          <cell r="N81">
            <v>0</v>
          </cell>
          <cell r="O81">
            <v>11</v>
          </cell>
          <cell r="P81">
            <v>8</v>
          </cell>
          <cell r="Q81">
            <v>0.72727272727272729</v>
          </cell>
        </row>
        <row r="82">
          <cell r="E82">
            <v>6403069</v>
          </cell>
          <cell r="H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  <cell r="P82">
            <v>0</v>
          </cell>
          <cell r="Q82" t="e">
            <v>#DIV/0!</v>
          </cell>
        </row>
        <row r="83">
          <cell r="E83">
            <v>8036</v>
          </cell>
          <cell r="F83">
            <v>0</v>
          </cell>
          <cell r="H83">
            <v>0</v>
          </cell>
          <cell r="I83">
            <v>2</v>
          </cell>
          <cell r="J83">
            <v>2</v>
          </cell>
          <cell r="K83">
            <v>100</v>
          </cell>
          <cell r="L83">
            <v>2</v>
          </cell>
          <cell r="M83">
            <v>2</v>
          </cell>
          <cell r="N83">
            <v>100</v>
          </cell>
          <cell r="O83">
            <v>4</v>
          </cell>
          <cell r="P83">
            <v>4</v>
          </cell>
          <cell r="Q83">
            <v>1</v>
          </cell>
        </row>
        <row r="84">
          <cell r="E84">
            <v>105597</v>
          </cell>
          <cell r="F84">
            <v>0</v>
          </cell>
          <cell r="H84">
            <v>0</v>
          </cell>
          <cell r="I84">
            <v>0</v>
          </cell>
          <cell r="K84">
            <v>0</v>
          </cell>
          <cell r="L84">
            <v>1</v>
          </cell>
          <cell r="M84">
            <v>2</v>
          </cell>
          <cell r="N84">
            <v>50</v>
          </cell>
          <cell r="O84">
            <v>2</v>
          </cell>
          <cell r="P84">
            <v>1</v>
          </cell>
          <cell r="Q84">
            <v>0.5</v>
          </cell>
        </row>
        <row r="85">
          <cell r="E85">
            <v>7682581</v>
          </cell>
          <cell r="F85">
            <v>0</v>
          </cell>
          <cell r="H85">
            <v>0</v>
          </cell>
          <cell r="I85">
            <v>0</v>
          </cell>
          <cell r="K85">
            <v>0</v>
          </cell>
          <cell r="L85">
            <v>46</v>
          </cell>
          <cell r="M85">
            <v>64</v>
          </cell>
          <cell r="N85">
            <v>71.900000000000006</v>
          </cell>
          <cell r="O85">
            <v>64</v>
          </cell>
          <cell r="P85">
            <v>46</v>
          </cell>
          <cell r="Q85">
            <v>0.71875</v>
          </cell>
        </row>
        <row r="86">
          <cell r="E86">
            <v>2079887</v>
          </cell>
          <cell r="H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P86">
            <v>0</v>
          </cell>
          <cell r="Q86" t="e">
            <v>#DIV/0!</v>
          </cell>
        </row>
        <row r="87">
          <cell r="E87">
            <v>8028</v>
          </cell>
          <cell r="F87">
            <v>0</v>
          </cell>
          <cell r="G87">
            <v>4</v>
          </cell>
          <cell r="H87">
            <v>0</v>
          </cell>
          <cell r="I87">
            <v>26</v>
          </cell>
          <cell r="J87">
            <v>42</v>
          </cell>
          <cell r="K87">
            <v>61.9</v>
          </cell>
          <cell r="L87">
            <v>0</v>
          </cell>
          <cell r="N87">
            <v>0</v>
          </cell>
          <cell r="O87">
            <v>46</v>
          </cell>
          <cell r="P87">
            <v>26</v>
          </cell>
          <cell r="Q87">
            <v>0.56521739130434778</v>
          </cell>
        </row>
        <row r="88">
          <cell r="E88">
            <v>8087</v>
          </cell>
          <cell r="F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 t="e">
            <v>#DIV/0!</v>
          </cell>
        </row>
        <row r="89">
          <cell r="E89">
            <v>3828107</v>
          </cell>
          <cell r="F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  <cell r="P89">
            <v>0</v>
          </cell>
          <cell r="Q89" t="e">
            <v>#DIV/0!</v>
          </cell>
        </row>
        <row r="90">
          <cell r="E90">
            <v>5101654</v>
          </cell>
          <cell r="H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  <cell r="P90">
            <v>0</v>
          </cell>
          <cell r="Q90" t="e">
            <v>#DIV/0!</v>
          </cell>
        </row>
        <row r="91">
          <cell r="E91">
            <v>8052</v>
          </cell>
          <cell r="F91">
            <v>0</v>
          </cell>
          <cell r="G91">
            <v>1</v>
          </cell>
          <cell r="H91">
            <v>0</v>
          </cell>
          <cell r="I91">
            <v>44</v>
          </cell>
          <cell r="J91">
            <v>50</v>
          </cell>
          <cell r="K91">
            <v>88</v>
          </cell>
          <cell r="L91">
            <v>0</v>
          </cell>
          <cell r="N91">
            <v>0</v>
          </cell>
          <cell r="O91">
            <v>51</v>
          </cell>
          <cell r="P91">
            <v>44</v>
          </cell>
          <cell r="Q91">
            <v>0.86274509803921573</v>
          </cell>
        </row>
        <row r="92">
          <cell r="E92">
            <v>2746867</v>
          </cell>
          <cell r="F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  <cell r="P92">
            <v>0</v>
          </cell>
          <cell r="Q92" t="e">
            <v>#DIV/0!</v>
          </cell>
        </row>
        <row r="93">
          <cell r="E93">
            <v>2082411</v>
          </cell>
          <cell r="F93">
            <v>0</v>
          </cell>
          <cell r="H93">
            <v>0</v>
          </cell>
          <cell r="I93">
            <v>0</v>
          </cell>
          <cell r="K93">
            <v>0</v>
          </cell>
          <cell r="L93">
            <v>1</v>
          </cell>
          <cell r="M93">
            <v>7</v>
          </cell>
          <cell r="N93">
            <v>14.3</v>
          </cell>
          <cell r="O93">
            <v>7</v>
          </cell>
          <cell r="P93">
            <v>1</v>
          </cell>
          <cell r="Q93">
            <v>0.14285714285714285</v>
          </cell>
        </row>
        <row r="94">
          <cell r="E94">
            <v>112062</v>
          </cell>
          <cell r="F94">
            <v>0</v>
          </cell>
          <cell r="H94">
            <v>0</v>
          </cell>
          <cell r="I94">
            <v>7</v>
          </cell>
          <cell r="J94">
            <v>10</v>
          </cell>
          <cell r="K94">
            <v>70</v>
          </cell>
          <cell r="L94">
            <v>15</v>
          </cell>
          <cell r="M94">
            <v>17</v>
          </cell>
          <cell r="N94">
            <v>88.2</v>
          </cell>
          <cell r="O94">
            <v>27</v>
          </cell>
          <cell r="P94">
            <v>22</v>
          </cell>
          <cell r="Q94">
            <v>0.81481481481481477</v>
          </cell>
        </row>
        <row r="95">
          <cell r="E95">
            <v>2081202</v>
          </cell>
          <cell r="F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 t="e">
            <v>#DIV/0!</v>
          </cell>
        </row>
        <row r="96">
          <cell r="E96">
            <v>3580822</v>
          </cell>
          <cell r="H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 t="e">
            <v>#DIV/0!</v>
          </cell>
        </row>
        <row r="97">
          <cell r="E97">
            <v>9033351</v>
          </cell>
          <cell r="F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N97">
            <v>0</v>
          </cell>
          <cell r="O97">
            <v>0</v>
          </cell>
          <cell r="P97">
            <v>0</v>
          </cell>
          <cell r="Q97" t="e">
            <v>#DIV/0!</v>
          </cell>
        </row>
        <row r="98">
          <cell r="E98">
            <v>2079380</v>
          </cell>
          <cell r="F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1</v>
          </cell>
          <cell r="N98">
            <v>0</v>
          </cell>
          <cell r="O98">
            <v>1</v>
          </cell>
          <cell r="P98">
            <v>0</v>
          </cell>
          <cell r="Q98">
            <v>0</v>
          </cell>
        </row>
        <row r="99">
          <cell r="E99">
            <v>2083140</v>
          </cell>
          <cell r="F99">
            <v>0</v>
          </cell>
          <cell r="H99">
            <v>0</v>
          </cell>
          <cell r="I99">
            <v>1</v>
          </cell>
          <cell r="J99">
            <v>1</v>
          </cell>
          <cell r="K99">
            <v>100</v>
          </cell>
          <cell r="L99">
            <v>0</v>
          </cell>
          <cell r="N99">
            <v>0</v>
          </cell>
          <cell r="O99">
            <v>1</v>
          </cell>
          <cell r="P99">
            <v>1</v>
          </cell>
          <cell r="Q99">
            <v>1</v>
          </cell>
        </row>
        <row r="100">
          <cell r="E100">
            <v>7094132</v>
          </cell>
          <cell r="F100">
            <v>0</v>
          </cell>
          <cell r="H100">
            <v>0</v>
          </cell>
          <cell r="I100">
            <v>0</v>
          </cell>
          <cell r="K100">
            <v>0</v>
          </cell>
          <cell r="L100">
            <v>6</v>
          </cell>
          <cell r="M100">
            <v>6</v>
          </cell>
          <cell r="N100">
            <v>100</v>
          </cell>
          <cell r="O100">
            <v>6</v>
          </cell>
          <cell r="P100">
            <v>6</v>
          </cell>
          <cell r="Q100">
            <v>1</v>
          </cell>
        </row>
        <row r="101">
          <cell r="E101">
            <v>7999917</v>
          </cell>
          <cell r="F101">
            <v>0</v>
          </cell>
          <cell r="H101">
            <v>0</v>
          </cell>
          <cell r="I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 t="e">
            <v>#DIV/0!</v>
          </cell>
        </row>
        <row r="102">
          <cell r="E102">
            <v>104892</v>
          </cell>
          <cell r="F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27</v>
          </cell>
          <cell r="M102">
            <v>28</v>
          </cell>
          <cell r="N102">
            <v>96.4</v>
          </cell>
          <cell r="O102">
            <v>28</v>
          </cell>
          <cell r="P102">
            <v>27</v>
          </cell>
          <cell r="Q102">
            <v>0.9642857142857143</v>
          </cell>
        </row>
        <row r="103">
          <cell r="E103">
            <v>2072513</v>
          </cell>
          <cell r="F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 t="e">
            <v>#DIV/0!</v>
          </cell>
        </row>
        <row r="104">
          <cell r="E104">
            <v>2078988</v>
          </cell>
          <cell r="H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 t="e">
            <v>#DIV/0!</v>
          </cell>
        </row>
        <row r="105">
          <cell r="E105">
            <v>2079607</v>
          </cell>
          <cell r="H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 t="e">
            <v>#DIV/0!</v>
          </cell>
        </row>
        <row r="106">
          <cell r="E106">
            <v>2081881</v>
          </cell>
          <cell r="F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 t="e">
            <v>#DIV/0!</v>
          </cell>
        </row>
        <row r="107">
          <cell r="E107">
            <v>653985</v>
          </cell>
          <cell r="F107">
            <v>0</v>
          </cell>
          <cell r="H107">
            <v>0</v>
          </cell>
          <cell r="I107">
            <v>0</v>
          </cell>
          <cell r="J107">
            <v>15</v>
          </cell>
          <cell r="K107">
            <v>0</v>
          </cell>
          <cell r="L107">
            <v>0</v>
          </cell>
          <cell r="N107">
            <v>0</v>
          </cell>
          <cell r="O107">
            <v>15</v>
          </cell>
          <cell r="P107">
            <v>0</v>
          </cell>
          <cell r="Q107">
            <v>0</v>
          </cell>
        </row>
        <row r="108">
          <cell r="E108">
            <v>3528596</v>
          </cell>
          <cell r="H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 t="e">
            <v>#DIV/0!</v>
          </cell>
        </row>
        <row r="109">
          <cell r="E109">
            <v>109746</v>
          </cell>
          <cell r="F109">
            <v>0</v>
          </cell>
          <cell r="H109">
            <v>0</v>
          </cell>
          <cell r="I109">
            <v>6</v>
          </cell>
          <cell r="J109">
            <v>30</v>
          </cell>
          <cell r="K109">
            <v>20</v>
          </cell>
          <cell r="L109">
            <v>0</v>
          </cell>
          <cell r="N109">
            <v>0</v>
          </cell>
          <cell r="O109">
            <v>30</v>
          </cell>
          <cell r="P109">
            <v>6</v>
          </cell>
          <cell r="Q109">
            <v>0.2</v>
          </cell>
        </row>
        <row r="110">
          <cell r="E110">
            <v>163279</v>
          </cell>
          <cell r="F110">
            <v>0</v>
          </cell>
          <cell r="H110">
            <v>0</v>
          </cell>
          <cell r="I110">
            <v>4</v>
          </cell>
          <cell r="J110">
            <v>10</v>
          </cell>
          <cell r="K110">
            <v>40</v>
          </cell>
          <cell r="L110">
            <v>0</v>
          </cell>
          <cell r="N110">
            <v>0</v>
          </cell>
          <cell r="O110">
            <v>10</v>
          </cell>
          <cell r="P110">
            <v>4</v>
          </cell>
          <cell r="Q110">
            <v>0.4</v>
          </cell>
        </row>
        <row r="111">
          <cell r="E111">
            <v>8923</v>
          </cell>
          <cell r="F111">
            <v>2</v>
          </cell>
          <cell r="G111">
            <v>5</v>
          </cell>
          <cell r="H111">
            <v>40</v>
          </cell>
          <cell r="I111">
            <v>119</v>
          </cell>
          <cell r="J111">
            <v>132</v>
          </cell>
          <cell r="K111">
            <v>90.2</v>
          </cell>
          <cell r="L111">
            <v>0</v>
          </cell>
          <cell r="N111">
            <v>0</v>
          </cell>
          <cell r="O111">
            <v>137</v>
          </cell>
          <cell r="P111">
            <v>121</v>
          </cell>
          <cell r="Q111">
            <v>0.88321167883211682</v>
          </cell>
        </row>
        <row r="112">
          <cell r="E112">
            <v>6020917</v>
          </cell>
          <cell r="F112">
            <v>0</v>
          </cell>
          <cell r="H112">
            <v>0</v>
          </cell>
          <cell r="I112">
            <v>0</v>
          </cell>
          <cell r="J112">
            <v>3</v>
          </cell>
          <cell r="K112">
            <v>0</v>
          </cell>
          <cell r="L112">
            <v>0</v>
          </cell>
          <cell r="N112">
            <v>0</v>
          </cell>
          <cell r="O112">
            <v>3</v>
          </cell>
          <cell r="P112">
            <v>0</v>
          </cell>
          <cell r="Q112">
            <v>0</v>
          </cell>
        </row>
        <row r="113">
          <cell r="E113">
            <v>2084090</v>
          </cell>
          <cell r="H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 t="e">
            <v>#DIV/0!</v>
          </cell>
        </row>
        <row r="114">
          <cell r="E114">
            <v>2789590</v>
          </cell>
          <cell r="H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 t="e">
            <v>#DIV/0!</v>
          </cell>
        </row>
        <row r="115">
          <cell r="E115">
            <v>9335951</v>
          </cell>
          <cell r="H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 t="e">
            <v>#DIV/0!</v>
          </cell>
        </row>
        <row r="116">
          <cell r="E116">
            <v>2080273</v>
          </cell>
          <cell r="F116">
            <v>0</v>
          </cell>
          <cell r="H116">
            <v>0</v>
          </cell>
          <cell r="I116">
            <v>39</v>
          </cell>
          <cell r="J116">
            <v>41</v>
          </cell>
          <cell r="K116">
            <v>95.1</v>
          </cell>
          <cell r="L116">
            <v>0</v>
          </cell>
          <cell r="N116">
            <v>0</v>
          </cell>
          <cell r="O116">
            <v>41</v>
          </cell>
          <cell r="P116">
            <v>39</v>
          </cell>
          <cell r="Q116">
            <v>0.95121951219512191</v>
          </cell>
        </row>
        <row r="117">
          <cell r="E117">
            <v>2080133</v>
          </cell>
          <cell r="H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 t="e">
            <v>#DIV/0!</v>
          </cell>
        </row>
        <row r="118">
          <cell r="E118">
            <v>9768688</v>
          </cell>
          <cell r="H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 t="e">
            <v>#DIV/0!</v>
          </cell>
        </row>
        <row r="119">
          <cell r="E119">
            <v>9206884</v>
          </cell>
          <cell r="H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 t="e">
            <v>#DIV/0!</v>
          </cell>
        </row>
        <row r="120">
          <cell r="E120">
            <v>2069776</v>
          </cell>
          <cell r="F120">
            <v>1</v>
          </cell>
          <cell r="G120">
            <v>3</v>
          </cell>
          <cell r="H120">
            <v>33.299999999999997</v>
          </cell>
          <cell r="I120">
            <v>12</v>
          </cell>
          <cell r="J120">
            <v>19</v>
          </cell>
          <cell r="K120">
            <v>63.2</v>
          </cell>
          <cell r="L120">
            <v>0</v>
          </cell>
          <cell r="N120">
            <v>0</v>
          </cell>
          <cell r="O120">
            <v>22</v>
          </cell>
          <cell r="P120">
            <v>13</v>
          </cell>
          <cell r="Q120">
            <v>0.59090909090909094</v>
          </cell>
        </row>
        <row r="121">
          <cell r="E121">
            <v>2083248</v>
          </cell>
          <cell r="H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 t="e">
            <v>#DIV/0!</v>
          </cell>
        </row>
        <row r="122">
          <cell r="E122">
            <v>2082292</v>
          </cell>
          <cell r="F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 t="e">
            <v>#DIV/0!</v>
          </cell>
        </row>
        <row r="123">
          <cell r="E123">
            <v>3047822</v>
          </cell>
          <cell r="H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 t="e">
            <v>#DIV/0!</v>
          </cell>
        </row>
        <row r="124">
          <cell r="E124">
            <v>6938876</v>
          </cell>
          <cell r="H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 t="e">
            <v>#DIV/0!</v>
          </cell>
        </row>
        <row r="125">
          <cell r="E125">
            <v>9738754</v>
          </cell>
          <cell r="H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 t="e">
            <v>#DIV/0!</v>
          </cell>
        </row>
        <row r="126">
          <cell r="E126">
            <v>105767</v>
          </cell>
          <cell r="F126">
            <v>0</v>
          </cell>
          <cell r="H126">
            <v>0</v>
          </cell>
          <cell r="I126">
            <v>28</v>
          </cell>
          <cell r="J126">
            <v>30</v>
          </cell>
          <cell r="K126">
            <v>93.3</v>
          </cell>
          <cell r="L126">
            <v>0</v>
          </cell>
          <cell r="N126">
            <v>0</v>
          </cell>
          <cell r="O126">
            <v>30</v>
          </cell>
          <cell r="P126">
            <v>28</v>
          </cell>
          <cell r="Q126">
            <v>0.93333333333333335</v>
          </cell>
        </row>
        <row r="127">
          <cell r="E127">
            <v>105759</v>
          </cell>
          <cell r="F127">
            <v>0</v>
          </cell>
          <cell r="H127">
            <v>0</v>
          </cell>
          <cell r="I127">
            <v>75</v>
          </cell>
          <cell r="J127">
            <v>90</v>
          </cell>
          <cell r="K127">
            <v>83.3</v>
          </cell>
          <cell r="L127">
            <v>0</v>
          </cell>
          <cell r="N127">
            <v>0</v>
          </cell>
          <cell r="O127">
            <v>90</v>
          </cell>
          <cell r="P127">
            <v>75</v>
          </cell>
          <cell r="Q127">
            <v>0.83333333333333337</v>
          </cell>
        </row>
        <row r="128">
          <cell r="E128">
            <v>7373465</v>
          </cell>
          <cell r="F128">
            <v>0</v>
          </cell>
          <cell r="H128">
            <v>0</v>
          </cell>
          <cell r="I128">
            <v>15</v>
          </cell>
          <cell r="J128">
            <v>50</v>
          </cell>
          <cell r="K128">
            <v>30</v>
          </cell>
          <cell r="L128">
            <v>0</v>
          </cell>
          <cell r="N128">
            <v>0</v>
          </cell>
          <cell r="O128">
            <v>50</v>
          </cell>
          <cell r="P128">
            <v>15</v>
          </cell>
          <cell r="Q128">
            <v>0.3</v>
          </cell>
        </row>
        <row r="129">
          <cell r="E129">
            <v>2027356</v>
          </cell>
          <cell r="F129">
            <v>1</v>
          </cell>
          <cell r="G129">
            <v>1</v>
          </cell>
          <cell r="H129">
            <v>100</v>
          </cell>
          <cell r="I129">
            <v>5</v>
          </cell>
          <cell r="J129">
            <v>6</v>
          </cell>
          <cell r="K129">
            <v>83.3</v>
          </cell>
          <cell r="L129">
            <v>0</v>
          </cell>
          <cell r="N129">
            <v>0</v>
          </cell>
          <cell r="O129">
            <v>7</v>
          </cell>
          <cell r="P129">
            <v>6</v>
          </cell>
          <cell r="Q129">
            <v>0.8571428571428571</v>
          </cell>
        </row>
        <row r="130">
          <cell r="E130">
            <v>7435568</v>
          </cell>
          <cell r="H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 t="e">
            <v>#DIV/0!</v>
          </cell>
        </row>
        <row r="131">
          <cell r="E131">
            <v>3024660</v>
          </cell>
          <cell r="H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 t="e">
            <v>#DIV/0!</v>
          </cell>
        </row>
        <row r="132">
          <cell r="E132">
            <v>2080591</v>
          </cell>
          <cell r="H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 t="e">
            <v>#DIV/0!</v>
          </cell>
        </row>
        <row r="133">
          <cell r="E133">
            <v>3223728</v>
          </cell>
          <cell r="F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 t="e">
            <v>#DIV/0!</v>
          </cell>
        </row>
        <row r="134">
          <cell r="E134">
            <v>6273270</v>
          </cell>
          <cell r="H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 t="e">
            <v>#DIV/0!</v>
          </cell>
        </row>
        <row r="135">
          <cell r="E135">
            <v>2080613</v>
          </cell>
          <cell r="H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 t="e">
            <v>#DIV/0!</v>
          </cell>
        </row>
        <row r="136">
          <cell r="E136">
            <v>5935857</v>
          </cell>
          <cell r="F136">
            <v>0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5</v>
          </cell>
          <cell r="M136">
            <v>10</v>
          </cell>
          <cell r="N136">
            <v>50</v>
          </cell>
          <cell r="O136">
            <v>11</v>
          </cell>
          <cell r="P136">
            <v>5</v>
          </cell>
          <cell r="Q136">
            <v>0.45454545454545453</v>
          </cell>
        </row>
        <row r="137">
          <cell r="E137">
            <v>2082594</v>
          </cell>
          <cell r="F137">
            <v>0</v>
          </cell>
          <cell r="G137">
            <v>2</v>
          </cell>
          <cell r="H137">
            <v>0</v>
          </cell>
          <cell r="I137">
            <v>33</v>
          </cell>
          <cell r="J137">
            <v>50</v>
          </cell>
          <cell r="K137">
            <v>66</v>
          </cell>
          <cell r="L137">
            <v>0</v>
          </cell>
          <cell r="N137">
            <v>0</v>
          </cell>
          <cell r="O137">
            <v>52</v>
          </cell>
          <cell r="P137">
            <v>33</v>
          </cell>
          <cell r="Q137">
            <v>0.63461538461538458</v>
          </cell>
        </row>
        <row r="138">
          <cell r="E138">
            <v>6938361</v>
          </cell>
          <cell r="F138">
            <v>0</v>
          </cell>
          <cell r="H138">
            <v>0</v>
          </cell>
          <cell r="I138">
            <v>9</v>
          </cell>
          <cell r="J138">
            <v>30</v>
          </cell>
          <cell r="K138">
            <v>30</v>
          </cell>
          <cell r="L138">
            <v>0</v>
          </cell>
          <cell r="N138">
            <v>0</v>
          </cell>
          <cell r="O138">
            <v>30</v>
          </cell>
          <cell r="P138">
            <v>9</v>
          </cell>
          <cell r="Q138">
            <v>0.3</v>
          </cell>
        </row>
        <row r="139">
          <cell r="E139">
            <v>9194258</v>
          </cell>
          <cell r="H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 t="e">
            <v>#DIV/0!</v>
          </cell>
        </row>
        <row r="140">
          <cell r="E140">
            <v>9620494</v>
          </cell>
          <cell r="H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 t="e">
            <v>#DIV/0!</v>
          </cell>
        </row>
        <row r="141">
          <cell r="E141">
            <v>2082330</v>
          </cell>
          <cell r="H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 t="e">
            <v>#DIV/0!</v>
          </cell>
        </row>
        <row r="142">
          <cell r="E142">
            <v>2746832</v>
          </cell>
          <cell r="F142">
            <v>0</v>
          </cell>
          <cell r="H142">
            <v>0</v>
          </cell>
          <cell r="I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 t="e">
            <v>#DIV/0!</v>
          </cell>
        </row>
        <row r="143">
          <cell r="E143">
            <v>7252455</v>
          </cell>
          <cell r="F143">
            <v>0</v>
          </cell>
          <cell r="H143">
            <v>0</v>
          </cell>
          <cell r="I143">
            <v>20</v>
          </cell>
          <cell r="J143">
            <v>20</v>
          </cell>
          <cell r="K143">
            <v>100</v>
          </cell>
          <cell r="L143">
            <v>0</v>
          </cell>
          <cell r="N143">
            <v>0</v>
          </cell>
          <cell r="O143">
            <v>20</v>
          </cell>
          <cell r="P143">
            <v>20</v>
          </cell>
          <cell r="Q143">
            <v>1</v>
          </cell>
        </row>
        <row r="144">
          <cell r="E144">
            <v>3367371</v>
          </cell>
          <cell r="H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 t="e">
            <v>#DIV/0!</v>
          </cell>
        </row>
        <row r="145">
          <cell r="E145">
            <v>2078082</v>
          </cell>
          <cell r="H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 t="e">
            <v>#DIV/0!</v>
          </cell>
        </row>
        <row r="146">
          <cell r="E146">
            <v>2091399</v>
          </cell>
          <cell r="F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 t="e">
            <v>#DIV/0!</v>
          </cell>
        </row>
        <row r="147">
          <cell r="E147">
            <v>2077469</v>
          </cell>
          <cell r="F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 t="e">
            <v>#DIV/0!</v>
          </cell>
        </row>
        <row r="148">
          <cell r="E148">
            <v>2081288</v>
          </cell>
          <cell r="H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 t="e">
            <v>#DIV/0!</v>
          </cell>
        </row>
        <row r="149">
          <cell r="E149">
            <v>2688603</v>
          </cell>
          <cell r="H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 t="e">
            <v>#DIV/0!</v>
          </cell>
        </row>
        <row r="150">
          <cell r="E150">
            <v>2077655</v>
          </cell>
          <cell r="F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 t="e">
            <v>#DIV/0!</v>
          </cell>
        </row>
        <row r="151">
          <cell r="E151">
            <v>2081741</v>
          </cell>
          <cell r="H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 t="e">
            <v>#DIV/0!</v>
          </cell>
        </row>
        <row r="152">
          <cell r="E152">
            <v>2080796</v>
          </cell>
          <cell r="H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 t="e">
            <v>#DIV/0!</v>
          </cell>
        </row>
        <row r="153">
          <cell r="E153">
            <v>2078457</v>
          </cell>
          <cell r="H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 t="e">
            <v>#DIV/0!</v>
          </cell>
        </row>
        <row r="154">
          <cell r="E154">
            <v>3027805</v>
          </cell>
          <cell r="H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 t="e">
            <v>#DIV/0!</v>
          </cell>
        </row>
        <row r="155">
          <cell r="E155">
            <v>2089777</v>
          </cell>
          <cell r="H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 t="e">
            <v>#DIV/0!</v>
          </cell>
        </row>
        <row r="156">
          <cell r="E156">
            <v>2688611</v>
          </cell>
          <cell r="H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 t="e">
            <v>#DIV/0!</v>
          </cell>
        </row>
        <row r="157">
          <cell r="E157">
            <v>2688522</v>
          </cell>
          <cell r="F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 t="e">
            <v>#DIV/0!</v>
          </cell>
        </row>
        <row r="158">
          <cell r="E158">
            <v>2077477</v>
          </cell>
          <cell r="F158">
            <v>3</v>
          </cell>
          <cell r="G158">
            <v>3</v>
          </cell>
          <cell r="H158">
            <v>100</v>
          </cell>
          <cell r="I158">
            <v>67</v>
          </cell>
          <cell r="J158">
            <v>79</v>
          </cell>
          <cell r="K158">
            <v>84.8</v>
          </cell>
          <cell r="L158">
            <v>0</v>
          </cell>
          <cell r="N158">
            <v>0</v>
          </cell>
          <cell r="O158">
            <v>82</v>
          </cell>
          <cell r="P158">
            <v>70</v>
          </cell>
          <cell r="Q158">
            <v>0.85365853658536583</v>
          </cell>
        </row>
        <row r="159">
          <cell r="E159">
            <v>3119122</v>
          </cell>
          <cell r="H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 t="e">
            <v>#DIV/0!</v>
          </cell>
        </row>
        <row r="160">
          <cell r="E160">
            <v>2070766</v>
          </cell>
          <cell r="F160">
            <v>0</v>
          </cell>
          <cell r="H160">
            <v>0</v>
          </cell>
          <cell r="I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 t="e">
            <v>#DIV/0!</v>
          </cell>
        </row>
        <row r="161">
          <cell r="E161">
            <v>2077418</v>
          </cell>
          <cell r="F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 t="e">
            <v>#DIV/0!</v>
          </cell>
        </row>
        <row r="162">
          <cell r="E162">
            <v>2089483</v>
          </cell>
          <cell r="H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 t="e">
            <v>#DIV/0!</v>
          </cell>
        </row>
        <row r="163">
          <cell r="E163">
            <v>2077612</v>
          </cell>
          <cell r="F163">
            <v>0</v>
          </cell>
          <cell r="H163">
            <v>0</v>
          </cell>
          <cell r="I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 t="e">
            <v>#DIV/0!</v>
          </cell>
        </row>
        <row r="164">
          <cell r="E164">
            <v>2077574</v>
          </cell>
          <cell r="F164">
            <v>2</v>
          </cell>
          <cell r="G164">
            <v>2</v>
          </cell>
          <cell r="H164">
            <v>100</v>
          </cell>
          <cell r="I164">
            <v>40</v>
          </cell>
          <cell r="J164">
            <v>46</v>
          </cell>
          <cell r="K164">
            <v>87</v>
          </cell>
          <cell r="L164">
            <v>0</v>
          </cell>
          <cell r="N164">
            <v>0</v>
          </cell>
          <cell r="O164">
            <v>48</v>
          </cell>
          <cell r="P164">
            <v>42</v>
          </cell>
          <cell r="Q164">
            <v>0.875</v>
          </cell>
        </row>
        <row r="165">
          <cell r="E165">
            <v>2078589</v>
          </cell>
          <cell r="F165">
            <v>0</v>
          </cell>
          <cell r="H165">
            <v>0</v>
          </cell>
          <cell r="I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 t="e">
            <v>#DIV/0!</v>
          </cell>
        </row>
        <row r="166">
          <cell r="E166">
            <v>2080494</v>
          </cell>
          <cell r="F166">
            <v>0</v>
          </cell>
          <cell r="H166">
            <v>0</v>
          </cell>
          <cell r="I166">
            <v>20</v>
          </cell>
          <cell r="J166">
            <v>20</v>
          </cell>
          <cell r="K166">
            <v>100</v>
          </cell>
          <cell r="L166">
            <v>0</v>
          </cell>
          <cell r="N166">
            <v>0</v>
          </cell>
          <cell r="O166">
            <v>20</v>
          </cell>
          <cell r="P166">
            <v>20</v>
          </cell>
          <cell r="Q166">
            <v>1</v>
          </cell>
        </row>
        <row r="167">
          <cell r="E167">
            <v>2078627</v>
          </cell>
          <cell r="H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 t="e">
            <v>#DIV/0!</v>
          </cell>
        </row>
        <row r="168">
          <cell r="E168">
            <v>2080818</v>
          </cell>
          <cell r="H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 t="e">
            <v>#DIV/0!</v>
          </cell>
        </row>
        <row r="169">
          <cell r="E169">
            <v>6668143</v>
          </cell>
          <cell r="H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 t="e">
            <v>#DIV/0!</v>
          </cell>
        </row>
        <row r="170">
          <cell r="E170">
            <v>2084376</v>
          </cell>
          <cell r="H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 t="e">
            <v>#DIV/0!</v>
          </cell>
        </row>
        <row r="171">
          <cell r="E171">
            <v>2077531</v>
          </cell>
          <cell r="F171">
            <v>0</v>
          </cell>
          <cell r="H171">
            <v>0</v>
          </cell>
          <cell r="I171">
            <v>3</v>
          </cell>
          <cell r="J171">
            <v>3</v>
          </cell>
          <cell r="K171">
            <v>100</v>
          </cell>
          <cell r="L171">
            <v>0</v>
          </cell>
          <cell r="N171">
            <v>0</v>
          </cell>
          <cell r="O171">
            <v>3</v>
          </cell>
          <cell r="P171">
            <v>3</v>
          </cell>
          <cell r="Q171">
            <v>1</v>
          </cell>
        </row>
        <row r="172">
          <cell r="E172">
            <v>7060165</v>
          </cell>
          <cell r="F172">
            <v>0</v>
          </cell>
          <cell r="G172">
            <v>1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0</v>
          </cell>
          <cell r="N172">
            <v>0</v>
          </cell>
          <cell r="O172">
            <v>4</v>
          </cell>
          <cell r="P172">
            <v>0</v>
          </cell>
          <cell r="Q172">
            <v>0</v>
          </cell>
        </row>
        <row r="173">
          <cell r="E173">
            <v>2078015</v>
          </cell>
          <cell r="F173">
            <v>0</v>
          </cell>
          <cell r="H173">
            <v>0</v>
          </cell>
          <cell r="I173">
            <v>165</v>
          </cell>
          <cell r="J173">
            <v>165</v>
          </cell>
          <cell r="K173">
            <v>100</v>
          </cell>
          <cell r="L173">
            <v>0</v>
          </cell>
          <cell r="N173">
            <v>0</v>
          </cell>
          <cell r="O173">
            <v>165</v>
          </cell>
          <cell r="P173">
            <v>165</v>
          </cell>
          <cell r="Q173">
            <v>1</v>
          </cell>
        </row>
        <row r="174">
          <cell r="E174">
            <v>2089610</v>
          </cell>
          <cell r="H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 t="e">
            <v>#DIV/0!</v>
          </cell>
        </row>
        <row r="175">
          <cell r="E175">
            <v>6614426</v>
          </cell>
          <cell r="H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 t="e">
            <v>#DIV/0!</v>
          </cell>
        </row>
        <row r="176">
          <cell r="E176">
            <v>2089785</v>
          </cell>
          <cell r="F176">
            <v>0</v>
          </cell>
          <cell r="H176">
            <v>0</v>
          </cell>
          <cell r="I176">
            <v>1</v>
          </cell>
          <cell r="J176">
            <v>1</v>
          </cell>
          <cell r="K176">
            <v>100</v>
          </cell>
          <cell r="L176">
            <v>0</v>
          </cell>
          <cell r="N176">
            <v>0</v>
          </cell>
          <cell r="O176">
            <v>1</v>
          </cell>
          <cell r="P176">
            <v>1</v>
          </cell>
          <cell r="Q176">
            <v>1</v>
          </cell>
        </row>
        <row r="177">
          <cell r="E177">
            <v>2071568</v>
          </cell>
          <cell r="F177">
            <v>4</v>
          </cell>
          <cell r="G177">
            <v>4</v>
          </cell>
          <cell r="H177">
            <v>100</v>
          </cell>
          <cell r="I177">
            <v>30</v>
          </cell>
          <cell r="J177">
            <v>30</v>
          </cell>
          <cell r="K177">
            <v>100</v>
          </cell>
          <cell r="L177">
            <v>0</v>
          </cell>
          <cell r="N177">
            <v>0</v>
          </cell>
          <cell r="O177">
            <v>34</v>
          </cell>
          <cell r="P177">
            <v>34</v>
          </cell>
          <cell r="Q177">
            <v>1</v>
          </cell>
        </row>
        <row r="178">
          <cell r="E178">
            <v>7676484</v>
          </cell>
          <cell r="H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 t="e">
            <v>#DIV/0!</v>
          </cell>
        </row>
        <row r="179">
          <cell r="E179">
            <v>2089696</v>
          </cell>
          <cell r="F179">
            <v>0</v>
          </cell>
          <cell r="H179">
            <v>0</v>
          </cell>
          <cell r="I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 t="e">
            <v>#DIV/0!</v>
          </cell>
        </row>
        <row r="180">
          <cell r="E180">
            <v>2077752</v>
          </cell>
          <cell r="F180">
            <v>0</v>
          </cell>
          <cell r="H180">
            <v>0</v>
          </cell>
          <cell r="I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 t="e">
            <v>#DIV/0!</v>
          </cell>
        </row>
        <row r="181">
          <cell r="E181">
            <v>2076950</v>
          </cell>
          <cell r="H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 t="e">
            <v>#DIV/0!</v>
          </cell>
        </row>
        <row r="182">
          <cell r="E182">
            <v>2078597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 t="e">
            <v>#DIV/0!</v>
          </cell>
        </row>
        <row r="183">
          <cell r="E183">
            <v>2089238</v>
          </cell>
          <cell r="H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 t="e">
            <v>#DIV/0!</v>
          </cell>
        </row>
        <row r="184">
          <cell r="E184">
            <v>9684948</v>
          </cell>
          <cell r="H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 t="e">
            <v>#DIV/0!</v>
          </cell>
        </row>
        <row r="185">
          <cell r="E185">
            <v>2089653</v>
          </cell>
          <cell r="H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 t="e">
            <v>#DIV/0!</v>
          </cell>
        </row>
        <row r="186">
          <cell r="E186">
            <v>2078481</v>
          </cell>
          <cell r="H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 t="e">
            <v>#DIV/0!</v>
          </cell>
        </row>
        <row r="187">
          <cell r="E187">
            <v>3019012</v>
          </cell>
          <cell r="H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 t="e">
            <v>#DIV/0!</v>
          </cell>
        </row>
        <row r="188">
          <cell r="E188">
            <v>2088576</v>
          </cell>
          <cell r="F188">
            <v>0</v>
          </cell>
          <cell r="H188">
            <v>0</v>
          </cell>
          <cell r="I188">
            <v>3</v>
          </cell>
          <cell r="J188">
            <v>8</v>
          </cell>
          <cell r="K188">
            <v>37.5</v>
          </cell>
          <cell r="L188">
            <v>0</v>
          </cell>
          <cell r="N188">
            <v>0</v>
          </cell>
          <cell r="O188">
            <v>8</v>
          </cell>
          <cell r="P188">
            <v>3</v>
          </cell>
          <cell r="Q188">
            <v>0.375</v>
          </cell>
        </row>
        <row r="189">
          <cell r="E189">
            <v>2752077</v>
          </cell>
          <cell r="F189">
            <v>0</v>
          </cell>
          <cell r="H189">
            <v>0</v>
          </cell>
          <cell r="I189">
            <v>16</v>
          </cell>
          <cell r="J189">
            <v>30</v>
          </cell>
          <cell r="K189">
            <v>53.3</v>
          </cell>
          <cell r="L189">
            <v>0</v>
          </cell>
          <cell r="N189">
            <v>0</v>
          </cell>
          <cell r="O189">
            <v>30</v>
          </cell>
          <cell r="P189">
            <v>16</v>
          </cell>
          <cell r="Q189">
            <v>0.53333333333333333</v>
          </cell>
        </row>
        <row r="190">
          <cell r="E190">
            <v>9543708</v>
          </cell>
          <cell r="H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 t="e">
            <v>#DIV/0!</v>
          </cell>
        </row>
        <row r="191">
          <cell r="E191">
            <v>2089564</v>
          </cell>
          <cell r="H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 t="e">
            <v>#DIV/0!</v>
          </cell>
        </row>
        <row r="192">
          <cell r="E192">
            <v>9488227</v>
          </cell>
          <cell r="H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 t="e">
            <v>#DIV/0!</v>
          </cell>
        </row>
        <row r="193">
          <cell r="E193">
            <v>3037274</v>
          </cell>
          <cell r="H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 t="e">
            <v>#DIV/0!</v>
          </cell>
        </row>
        <row r="194">
          <cell r="E194">
            <v>2079542</v>
          </cell>
          <cell r="H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 t="e">
            <v>#DIV/0!</v>
          </cell>
        </row>
        <row r="195">
          <cell r="E195">
            <v>3045625</v>
          </cell>
          <cell r="H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 t="e">
            <v>#DIV/0!</v>
          </cell>
        </row>
        <row r="196">
          <cell r="E196">
            <v>3512401</v>
          </cell>
          <cell r="H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 t="e">
            <v>#DIV/0!</v>
          </cell>
        </row>
        <row r="197">
          <cell r="E197">
            <v>2823209</v>
          </cell>
          <cell r="H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 t="e">
            <v>#DIV/0!</v>
          </cell>
        </row>
        <row r="198">
          <cell r="E198">
            <v>2077426</v>
          </cell>
          <cell r="F198">
            <v>1</v>
          </cell>
          <cell r="G198">
            <v>1</v>
          </cell>
          <cell r="H198">
            <v>100</v>
          </cell>
          <cell r="I198">
            <v>26</v>
          </cell>
          <cell r="J198">
            <v>26</v>
          </cell>
          <cell r="K198">
            <v>100</v>
          </cell>
          <cell r="L198">
            <v>0</v>
          </cell>
          <cell r="N198">
            <v>0</v>
          </cell>
          <cell r="O198">
            <v>27</v>
          </cell>
          <cell r="P198">
            <v>27</v>
          </cell>
          <cell r="Q198">
            <v>1</v>
          </cell>
        </row>
        <row r="199">
          <cell r="E199">
            <v>2079240</v>
          </cell>
          <cell r="F199">
            <v>0</v>
          </cell>
          <cell r="H199">
            <v>0</v>
          </cell>
          <cell r="I199">
            <v>23</v>
          </cell>
          <cell r="J199">
            <v>30</v>
          </cell>
          <cell r="K199">
            <v>76.7</v>
          </cell>
          <cell r="L199">
            <v>0</v>
          </cell>
          <cell r="N199">
            <v>0</v>
          </cell>
          <cell r="O199">
            <v>30</v>
          </cell>
          <cell r="P199">
            <v>23</v>
          </cell>
          <cell r="Q199">
            <v>0.76666666666666672</v>
          </cell>
        </row>
        <row r="200">
          <cell r="E200">
            <v>2082225</v>
          </cell>
          <cell r="F200">
            <v>1</v>
          </cell>
          <cell r="G200">
            <v>1</v>
          </cell>
          <cell r="H200">
            <v>100</v>
          </cell>
          <cell r="I200">
            <v>10</v>
          </cell>
          <cell r="J200">
            <v>10</v>
          </cell>
          <cell r="K200">
            <v>100</v>
          </cell>
          <cell r="L200">
            <v>0</v>
          </cell>
          <cell r="N200">
            <v>0</v>
          </cell>
          <cell r="O200">
            <v>11</v>
          </cell>
          <cell r="P200">
            <v>11</v>
          </cell>
          <cell r="Q200">
            <v>1</v>
          </cell>
        </row>
        <row r="201">
          <cell r="E201">
            <v>2091755</v>
          </cell>
          <cell r="F201">
            <v>0</v>
          </cell>
          <cell r="H201">
            <v>0</v>
          </cell>
          <cell r="I201">
            <v>48</v>
          </cell>
          <cell r="J201">
            <v>55</v>
          </cell>
          <cell r="K201">
            <v>87.3</v>
          </cell>
          <cell r="L201">
            <v>0</v>
          </cell>
          <cell r="N201">
            <v>0</v>
          </cell>
          <cell r="O201">
            <v>55</v>
          </cell>
          <cell r="P201">
            <v>48</v>
          </cell>
          <cell r="Q201">
            <v>0.87272727272727268</v>
          </cell>
        </row>
        <row r="202">
          <cell r="E202">
            <v>2078406</v>
          </cell>
          <cell r="H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 t="e">
            <v>#DIV/0!</v>
          </cell>
        </row>
        <row r="203">
          <cell r="E203">
            <v>5710979</v>
          </cell>
          <cell r="H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 t="e">
            <v>#DIV/0!</v>
          </cell>
        </row>
        <row r="204">
          <cell r="E204">
            <v>2077507</v>
          </cell>
          <cell r="F204">
            <v>0</v>
          </cell>
          <cell r="H204">
            <v>0</v>
          </cell>
          <cell r="I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 t="e">
            <v>#DIV/0!</v>
          </cell>
        </row>
        <row r="205">
          <cell r="E205">
            <v>6283993</v>
          </cell>
          <cell r="H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 t="e">
            <v>#DIV/0!</v>
          </cell>
        </row>
        <row r="206">
          <cell r="E206">
            <v>7644167</v>
          </cell>
          <cell r="H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 t="e">
            <v>#DIV/0!</v>
          </cell>
        </row>
        <row r="207">
          <cell r="E207">
            <v>5420938</v>
          </cell>
          <cell r="F207">
            <v>0</v>
          </cell>
          <cell r="H207">
            <v>0</v>
          </cell>
          <cell r="I207">
            <v>50</v>
          </cell>
          <cell r="J207">
            <v>60</v>
          </cell>
          <cell r="K207">
            <v>83.3</v>
          </cell>
          <cell r="L207">
            <v>0</v>
          </cell>
          <cell r="N207">
            <v>0</v>
          </cell>
          <cell r="O207">
            <v>60</v>
          </cell>
          <cell r="P207">
            <v>50</v>
          </cell>
          <cell r="Q207">
            <v>0.83333333333333337</v>
          </cell>
        </row>
        <row r="208">
          <cell r="E208">
            <v>2080788</v>
          </cell>
          <cell r="F208">
            <v>0</v>
          </cell>
          <cell r="H208">
            <v>0</v>
          </cell>
          <cell r="I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 t="e">
            <v>#DIV/0!</v>
          </cell>
        </row>
        <row r="209">
          <cell r="E209">
            <v>2080346</v>
          </cell>
          <cell r="F209">
            <v>0</v>
          </cell>
          <cell r="H209">
            <v>0</v>
          </cell>
          <cell r="I209">
            <v>3</v>
          </cell>
          <cell r="J209">
            <v>10</v>
          </cell>
          <cell r="K209">
            <v>30</v>
          </cell>
          <cell r="L209">
            <v>0</v>
          </cell>
          <cell r="N209">
            <v>0</v>
          </cell>
          <cell r="O209">
            <v>10</v>
          </cell>
          <cell r="P209">
            <v>3</v>
          </cell>
          <cell r="Q209">
            <v>0.3</v>
          </cell>
        </row>
        <row r="210">
          <cell r="E210">
            <v>2786680</v>
          </cell>
          <cell r="F210">
            <v>2</v>
          </cell>
          <cell r="G210">
            <v>2</v>
          </cell>
          <cell r="H210">
            <v>100</v>
          </cell>
          <cell r="I210">
            <v>2</v>
          </cell>
          <cell r="J210">
            <v>2</v>
          </cell>
          <cell r="K210">
            <v>100</v>
          </cell>
          <cell r="L210">
            <v>0</v>
          </cell>
          <cell r="N210">
            <v>0</v>
          </cell>
          <cell r="O210">
            <v>4</v>
          </cell>
          <cell r="P210">
            <v>4</v>
          </cell>
          <cell r="Q210">
            <v>1</v>
          </cell>
        </row>
        <row r="211">
          <cell r="E211">
            <v>2084473</v>
          </cell>
          <cell r="F211">
            <v>0</v>
          </cell>
          <cell r="H211">
            <v>0</v>
          </cell>
          <cell r="I211">
            <v>28</v>
          </cell>
          <cell r="J211">
            <v>30</v>
          </cell>
          <cell r="K211">
            <v>93.3</v>
          </cell>
          <cell r="L211">
            <v>0</v>
          </cell>
          <cell r="N211">
            <v>0</v>
          </cell>
          <cell r="O211">
            <v>30</v>
          </cell>
          <cell r="P211">
            <v>28</v>
          </cell>
          <cell r="Q211">
            <v>0.93333333333333335</v>
          </cell>
        </row>
        <row r="212">
          <cell r="E212">
            <v>2079186</v>
          </cell>
          <cell r="F212">
            <v>2</v>
          </cell>
          <cell r="G212">
            <v>4</v>
          </cell>
          <cell r="H212">
            <v>50</v>
          </cell>
          <cell r="I212">
            <v>3</v>
          </cell>
          <cell r="J212">
            <v>7</v>
          </cell>
          <cell r="K212">
            <v>42.9</v>
          </cell>
          <cell r="L212">
            <v>0</v>
          </cell>
          <cell r="N212">
            <v>0</v>
          </cell>
          <cell r="O212">
            <v>11</v>
          </cell>
          <cell r="P212">
            <v>5</v>
          </cell>
          <cell r="Q212">
            <v>0.45454545454545453</v>
          </cell>
        </row>
        <row r="213">
          <cell r="E213">
            <v>2080974</v>
          </cell>
          <cell r="H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 t="e">
            <v>#DIV/0!</v>
          </cell>
        </row>
        <row r="214">
          <cell r="E214">
            <v>9490604</v>
          </cell>
          <cell r="H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 t="e">
            <v>#DIV/0!</v>
          </cell>
        </row>
        <row r="215">
          <cell r="E215">
            <v>5040787</v>
          </cell>
          <cell r="H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 t="e">
            <v>#DIV/0!</v>
          </cell>
        </row>
        <row r="216">
          <cell r="E216">
            <v>263192</v>
          </cell>
          <cell r="H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 t="e">
            <v>#DIV/0!</v>
          </cell>
        </row>
        <row r="217">
          <cell r="E217">
            <v>2089580</v>
          </cell>
          <cell r="H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 t="e">
            <v>#DIV/0!</v>
          </cell>
        </row>
        <row r="218">
          <cell r="E218">
            <v>2091763</v>
          </cell>
          <cell r="H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 t="e">
            <v>#DIV/0!</v>
          </cell>
        </row>
        <row r="219">
          <cell r="E219">
            <v>3701832</v>
          </cell>
          <cell r="H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 t="e">
            <v>#DIV/0!</v>
          </cell>
        </row>
        <row r="220">
          <cell r="E220">
            <v>2076896</v>
          </cell>
          <cell r="F220">
            <v>0</v>
          </cell>
          <cell r="H220">
            <v>0</v>
          </cell>
          <cell r="I220">
            <v>14</v>
          </cell>
          <cell r="J220">
            <v>14</v>
          </cell>
          <cell r="K220">
            <v>100</v>
          </cell>
          <cell r="L220">
            <v>0</v>
          </cell>
          <cell r="N220">
            <v>0</v>
          </cell>
          <cell r="O220">
            <v>14</v>
          </cell>
          <cell r="P220">
            <v>14</v>
          </cell>
          <cell r="Q220">
            <v>1</v>
          </cell>
        </row>
        <row r="221">
          <cell r="E221">
            <v>2084333</v>
          </cell>
          <cell r="H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 t="e">
            <v>#DIV/0!</v>
          </cell>
        </row>
        <row r="222">
          <cell r="E222">
            <v>2079089</v>
          </cell>
          <cell r="H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 t="e">
            <v>#DIV/0!</v>
          </cell>
        </row>
        <row r="223">
          <cell r="E223">
            <v>1036750</v>
          </cell>
          <cell r="H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 t="e">
            <v>#DIV/0!</v>
          </cell>
        </row>
        <row r="224">
          <cell r="E224">
            <v>3166597</v>
          </cell>
          <cell r="H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 t="e">
            <v>#DIV/0!</v>
          </cell>
        </row>
        <row r="225">
          <cell r="E225">
            <v>2077590</v>
          </cell>
          <cell r="F225">
            <v>0</v>
          </cell>
          <cell r="H225">
            <v>0</v>
          </cell>
          <cell r="I225">
            <v>5</v>
          </cell>
          <cell r="J225">
            <v>8</v>
          </cell>
          <cell r="K225">
            <v>62.5</v>
          </cell>
          <cell r="L225">
            <v>0</v>
          </cell>
          <cell r="N225">
            <v>0</v>
          </cell>
          <cell r="O225">
            <v>8</v>
          </cell>
          <cell r="P225">
            <v>5</v>
          </cell>
          <cell r="Q225">
            <v>0.625</v>
          </cell>
        </row>
        <row r="226">
          <cell r="E226">
            <v>6891411</v>
          </cell>
          <cell r="F226">
            <v>0</v>
          </cell>
          <cell r="H226">
            <v>0</v>
          </cell>
          <cell r="I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 t="e">
            <v>#DIV/0!</v>
          </cell>
        </row>
        <row r="227">
          <cell r="E227">
            <v>2058502</v>
          </cell>
          <cell r="H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 t="e">
            <v>#DIV/0!</v>
          </cell>
        </row>
        <row r="228">
          <cell r="E228">
            <v>2077671</v>
          </cell>
          <cell r="F228">
            <v>2</v>
          </cell>
          <cell r="G228">
            <v>2</v>
          </cell>
          <cell r="H228">
            <v>100</v>
          </cell>
          <cell r="I228">
            <v>6</v>
          </cell>
          <cell r="J228">
            <v>6</v>
          </cell>
          <cell r="K228">
            <v>100</v>
          </cell>
          <cell r="L228">
            <v>0</v>
          </cell>
          <cell r="N228">
            <v>0</v>
          </cell>
          <cell r="O228">
            <v>8</v>
          </cell>
          <cell r="P228">
            <v>8</v>
          </cell>
          <cell r="Q228">
            <v>1</v>
          </cell>
        </row>
        <row r="229">
          <cell r="E229">
            <v>2080125</v>
          </cell>
          <cell r="F229">
            <v>0</v>
          </cell>
          <cell r="H229">
            <v>0</v>
          </cell>
          <cell r="I229">
            <v>2</v>
          </cell>
          <cell r="J229">
            <v>2</v>
          </cell>
          <cell r="K229">
            <v>100</v>
          </cell>
          <cell r="L229">
            <v>0</v>
          </cell>
          <cell r="N229">
            <v>0</v>
          </cell>
          <cell r="O229">
            <v>2</v>
          </cell>
          <cell r="P229">
            <v>2</v>
          </cell>
          <cell r="Q229">
            <v>1</v>
          </cell>
        </row>
        <row r="230">
          <cell r="E230">
            <v>2688689</v>
          </cell>
          <cell r="F230">
            <v>2</v>
          </cell>
          <cell r="G230">
            <v>2</v>
          </cell>
          <cell r="H230">
            <v>100</v>
          </cell>
          <cell r="I230">
            <v>68</v>
          </cell>
          <cell r="J230">
            <v>82</v>
          </cell>
          <cell r="K230">
            <v>82.9</v>
          </cell>
          <cell r="L230">
            <v>0</v>
          </cell>
          <cell r="N230">
            <v>0</v>
          </cell>
          <cell r="O230">
            <v>84</v>
          </cell>
          <cell r="P230">
            <v>70</v>
          </cell>
          <cell r="Q230">
            <v>0.83333333333333337</v>
          </cell>
        </row>
        <row r="231">
          <cell r="E231">
            <v>2688581</v>
          </cell>
          <cell r="F231">
            <v>0</v>
          </cell>
          <cell r="H231">
            <v>0</v>
          </cell>
          <cell r="I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 t="e">
            <v>#DIV/0!</v>
          </cell>
        </row>
        <row r="232">
          <cell r="E232">
            <v>2079445</v>
          </cell>
          <cell r="F232">
            <v>0</v>
          </cell>
          <cell r="H232">
            <v>0</v>
          </cell>
          <cell r="I232">
            <v>10</v>
          </cell>
          <cell r="J232">
            <v>10</v>
          </cell>
          <cell r="K232">
            <v>100</v>
          </cell>
          <cell r="L232">
            <v>0</v>
          </cell>
          <cell r="N232">
            <v>0</v>
          </cell>
          <cell r="O232">
            <v>10</v>
          </cell>
          <cell r="P232">
            <v>10</v>
          </cell>
          <cell r="Q232">
            <v>1</v>
          </cell>
        </row>
        <row r="233">
          <cell r="E233">
            <v>2082314</v>
          </cell>
          <cell r="H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 t="e">
            <v>#DIV/0!</v>
          </cell>
        </row>
        <row r="234">
          <cell r="E234">
            <v>9554157</v>
          </cell>
          <cell r="H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 t="e">
            <v>#DIV/0!</v>
          </cell>
        </row>
        <row r="235">
          <cell r="E235">
            <v>7602227</v>
          </cell>
          <cell r="H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 t="e">
            <v>#DIV/0!</v>
          </cell>
        </row>
        <row r="236">
          <cell r="E236">
            <v>6148956</v>
          </cell>
          <cell r="H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 t="e">
            <v>#DIV/0!</v>
          </cell>
        </row>
        <row r="237">
          <cell r="E237">
            <v>3309959</v>
          </cell>
          <cell r="H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 t="e">
            <v>#DIV/0!</v>
          </cell>
        </row>
        <row r="238">
          <cell r="E238">
            <v>9735372</v>
          </cell>
          <cell r="H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 t="e">
            <v>#DIV/0!</v>
          </cell>
        </row>
        <row r="239">
          <cell r="E239">
            <v>2082829</v>
          </cell>
          <cell r="F239">
            <v>0</v>
          </cell>
          <cell r="H239">
            <v>0</v>
          </cell>
          <cell r="I239">
            <v>6</v>
          </cell>
          <cell r="J239">
            <v>10</v>
          </cell>
          <cell r="K239">
            <v>60</v>
          </cell>
          <cell r="L239">
            <v>0</v>
          </cell>
          <cell r="N239">
            <v>0</v>
          </cell>
          <cell r="O239">
            <v>10</v>
          </cell>
          <cell r="P239">
            <v>6</v>
          </cell>
          <cell r="Q239">
            <v>0.6</v>
          </cell>
        </row>
        <row r="240">
          <cell r="E240">
            <v>3464555</v>
          </cell>
          <cell r="H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 t="e">
            <v>#DIV/0!</v>
          </cell>
        </row>
        <row r="241">
          <cell r="E241">
            <v>2077639</v>
          </cell>
          <cell r="F241">
            <v>0</v>
          </cell>
          <cell r="H241">
            <v>0</v>
          </cell>
          <cell r="I241">
            <v>73</v>
          </cell>
          <cell r="J241">
            <v>80</v>
          </cell>
          <cell r="K241">
            <v>91.3</v>
          </cell>
          <cell r="L241">
            <v>0</v>
          </cell>
          <cell r="N241">
            <v>0</v>
          </cell>
          <cell r="O241">
            <v>80</v>
          </cell>
          <cell r="P241">
            <v>73</v>
          </cell>
          <cell r="Q241">
            <v>0.91249999999999998</v>
          </cell>
        </row>
        <row r="242">
          <cell r="E242">
            <v>102075</v>
          </cell>
          <cell r="F242">
            <v>0</v>
          </cell>
          <cell r="H242">
            <v>0</v>
          </cell>
          <cell r="I242">
            <v>48</v>
          </cell>
          <cell r="J242">
            <v>50</v>
          </cell>
          <cell r="K242">
            <v>96</v>
          </cell>
          <cell r="L242">
            <v>0</v>
          </cell>
          <cell r="N242">
            <v>0</v>
          </cell>
          <cell r="O242">
            <v>50</v>
          </cell>
          <cell r="P242">
            <v>48</v>
          </cell>
          <cell r="Q242">
            <v>0.96</v>
          </cell>
        </row>
        <row r="243">
          <cell r="E243">
            <v>102105</v>
          </cell>
          <cell r="F243">
            <v>0</v>
          </cell>
          <cell r="H243">
            <v>0</v>
          </cell>
          <cell r="I243">
            <v>170</v>
          </cell>
          <cell r="J243">
            <v>188</v>
          </cell>
          <cell r="K243">
            <v>90.4</v>
          </cell>
          <cell r="L243">
            <v>0</v>
          </cell>
          <cell r="N243">
            <v>0</v>
          </cell>
          <cell r="O243">
            <v>188</v>
          </cell>
          <cell r="P243">
            <v>170</v>
          </cell>
          <cell r="Q243">
            <v>0.9042553191489362</v>
          </cell>
        </row>
        <row r="244">
          <cell r="E244">
            <v>158100</v>
          </cell>
          <cell r="F244">
            <v>0</v>
          </cell>
          <cell r="H244">
            <v>0</v>
          </cell>
          <cell r="I244">
            <v>11</v>
          </cell>
          <cell r="J244">
            <v>11</v>
          </cell>
          <cell r="K244">
            <v>100</v>
          </cell>
          <cell r="L244">
            <v>0</v>
          </cell>
          <cell r="N244">
            <v>0</v>
          </cell>
          <cell r="O244">
            <v>11</v>
          </cell>
          <cell r="P244">
            <v>11</v>
          </cell>
          <cell r="Q244">
            <v>1</v>
          </cell>
        </row>
        <row r="245">
          <cell r="E245">
            <v>161438</v>
          </cell>
          <cell r="F245">
            <v>0</v>
          </cell>
          <cell r="H245">
            <v>0</v>
          </cell>
          <cell r="I245">
            <v>121</v>
          </cell>
          <cell r="J245">
            <v>160</v>
          </cell>
          <cell r="K245">
            <v>75.599999999999994</v>
          </cell>
          <cell r="L245">
            <v>0</v>
          </cell>
          <cell r="N245">
            <v>0</v>
          </cell>
          <cell r="O245">
            <v>160</v>
          </cell>
          <cell r="P245">
            <v>121</v>
          </cell>
          <cell r="Q245">
            <v>0.75624999999999998</v>
          </cell>
        </row>
        <row r="246">
          <cell r="E246">
            <v>2080583</v>
          </cell>
          <cell r="F246">
            <v>2</v>
          </cell>
          <cell r="G246">
            <v>11</v>
          </cell>
          <cell r="H246">
            <v>18.2</v>
          </cell>
          <cell r="I246">
            <v>63</v>
          </cell>
          <cell r="J246">
            <v>83</v>
          </cell>
          <cell r="K246">
            <v>75.900000000000006</v>
          </cell>
          <cell r="L246">
            <v>0</v>
          </cell>
          <cell r="N246">
            <v>0</v>
          </cell>
          <cell r="O246">
            <v>94</v>
          </cell>
          <cell r="P246">
            <v>65</v>
          </cell>
          <cell r="Q246">
            <v>0.69148936170212771</v>
          </cell>
        </row>
        <row r="247">
          <cell r="E247">
            <v>4050320</v>
          </cell>
          <cell r="F247">
            <v>0</v>
          </cell>
          <cell r="H247">
            <v>0</v>
          </cell>
          <cell r="I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 t="e">
            <v>#DIV/0!</v>
          </cell>
        </row>
        <row r="248">
          <cell r="E248">
            <v>7019076</v>
          </cell>
          <cell r="F248">
            <v>0</v>
          </cell>
          <cell r="H248">
            <v>0</v>
          </cell>
          <cell r="I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 t="e">
            <v>#DIV/0!</v>
          </cell>
        </row>
        <row r="249">
          <cell r="E249">
            <v>6998178</v>
          </cell>
          <cell r="F249">
            <v>0</v>
          </cell>
          <cell r="H249">
            <v>0</v>
          </cell>
          <cell r="I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 t="e">
            <v>#DIV/0!</v>
          </cell>
        </row>
        <row r="250">
          <cell r="E250">
            <v>7378394</v>
          </cell>
          <cell r="F250">
            <v>0</v>
          </cell>
          <cell r="H250">
            <v>0</v>
          </cell>
          <cell r="I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 t="e">
            <v>#DIV/0!</v>
          </cell>
        </row>
        <row r="251">
          <cell r="E251">
            <v>2751976</v>
          </cell>
          <cell r="F251">
            <v>0</v>
          </cell>
          <cell r="H251">
            <v>0</v>
          </cell>
          <cell r="I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 t="e">
            <v>#DIV/0!</v>
          </cell>
        </row>
        <row r="252">
          <cell r="E252">
            <v>7992890</v>
          </cell>
          <cell r="F252">
            <v>0</v>
          </cell>
          <cell r="H252">
            <v>0</v>
          </cell>
          <cell r="I252">
            <v>24</v>
          </cell>
          <cell r="J252">
            <v>25</v>
          </cell>
          <cell r="K252">
            <v>96</v>
          </cell>
          <cell r="L252">
            <v>0</v>
          </cell>
          <cell r="N252">
            <v>0</v>
          </cell>
          <cell r="O252">
            <v>25</v>
          </cell>
          <cell r="P252">
            <v>24</v>
          </cell>
          <cell r="Q252">
            <v>0.96</v>
          </cell>
        </row>
        <row r="253">
          <cell r="E253">
            <v>158119</v>
          </cell>
          <cell r="F253">
            <v>0</v>
          </cell>
          <cell r="H253">
            <v>0</v>
          </cell>
          <cell r="I253">
            <v>5</v>
          </cell>
          <cell r="J253">
            <v>12</v>
          </cell>
          <cell r="K253">
            <v>41.7</v>
          </cell>
          <cell r="L253">
            <v>0</v>
          </cell>
          <cell r="N253">
            <v>0</v>
          </cell>
          <cell r="O253">
            <v>12</v>
          </cell>
          <cell r="P253">
            <v>5</v>
          </cell>
          <cell r="Q253">
            <v>0.41666666666666669</v>
          </cell>
        </row>
        <row r="254">
          <cell r="E254">
            <v>9465464</v>
          </cell>
          <cell r="F254">
            <v>0</v>
          </cell>
          <cell r="H254">
            <v>0</v>
          </cell>
          <cell r="I254">
            <v>133</v>
          </cell>
          <cell r="J254">
            <v>169</v>
          </cell>
          <cell r="K254">
            <v>78.7</v>
          </cell>
          <cell r="L254">
            <v>0</v>
          </cell>
          <cell r="N254">
            <v>0</v>
          </cell>
          <cell r="O254">
            <v>169</v>
          </cell>
          <cell r="P254">
            <v>133</v>
          </cell>
          <cell r="Q254">
            <v>0.78698224852071008</v>
          </cell>
        </row>
        <row r="255">
          <cell r="E255">
            <v>5718368</v>
          </cell>
          <cell r="F255">
            <v>0</v>
          </cell>
          <cell r="H255">
            <v>0</v>
          </cell>
          <cell r="I255">
            <v>140</v>
          </cell>
          <cell r="J255">
            <v>180</v>
          </cell>
          <cell r="K255">
            <v>77.8</v>
          </cell>
          <cell r="L255">
            <v>0</v>
          </cell>
          <cell r="N255">
            <v>0</v>
          </cell>
          <cell r="O255">
            <v>180</v>
          </cell>
          <cell r="P255">
            <v>140</v>
          </cell>
          <cell r="Q255">
            <v>0.77777777777777779</v>
          </cell>
        </row>
        <row r="256">
          <cell r="E256">
            <v>7979649</v>
          </cell>
          <cell r="F256">
            <v>0</v>
          </cell>
          <cell r="H256">
            <v>0</v>
          </cell>
          <cell r="I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 t="e">
            <v>#DIV/0!</v>
          </cell>
        </row>
        <row r="257">
          <cell r="E257">
            <v>3477355</v>
          </cell>
          <cell r="H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 t="e">
            <v>#DIV/0!</v>
          </cell>
        </row>
        <row r="258">
          <cell r="E258">
            <v>7357079</v>
          </cell>
          <cell r="H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 t="e">
            <v>#DIV/0!</v>
          </cell>
        </row>
        <row r="259">
          <cell r="E259">
            <v>9150781</v>
          </cell>
          <cell r="H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 t="e">
            <v>#DIV/0!</v>
          </cell>
        </row>
        <row r="260">
          <cell r="E260">
            <v>7931670</v>
          </cell>
          <cell r="H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 t="e">
            <v>#DIV/0!</v>
          </cell>
        </row>
        <row r="261">
          <cell r="E261">
            <v>393290</v>
          </cell>
          <cell r="H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 t="e">
            <v>#DIV/0!</v>
          </cell>
        </row>
        <row r="262">
          <cell r="E262">
            <v>7174691</v>
          </cell>
          <cell r="H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 t="e">
            <v>#DIV/0!</v>
          </cell>
        </row>
        <row r="263">
          <cell r="E263">
            <v>9131434</v>
          </cell>
          <cell r="H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 t="e">
            <v>#DIV/0!</v>
          </cell>
        </row>
        <row r="264">
          <cell r="E264">
            <v>7174705</v>
          </cell>
          <cell r="H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 t="e">
            <v>#DIV/0!</v>
          </cell>
        </row>
        <row r="265">
          <cell r="E265">
            <v>7174713</v>
          </cell>
          <cell r="H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 t="e">
            <v>#DIV/0!</v>
          </cell>
        </row>
        <row r="266">
          <cell r="E266">
            <v>7174721</v>
          </cell>
          <cell r="H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 t="e">
            <v>#DIV/0!</v>
          </cell>
        </row>
        <row r="267">
          <cell r="E267">
            <v>6430120</v>
          </cell>
          <cell r="H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 t="e">
            <v>#DIV/0!</v>
          </cell>
        </row>
        <row r="268">
          <cell r="E268">
            <v>6984649</v>
          </cell>
          <cell r="F268">
            <v>0</v>
          </cell>
          <cell r="H268">
            <v>0</v>
          </cell>
          <cell r="I268">
            <v>0</v>
          </cell>
          <cell r="J268">
            <v>3</v>
          </cell>
          <cell r="K268">
            <v>0</v>
          </cell>
          <cell r="L268">
            <v>0</v>
          </cell>
          <cell r="N268">
            <v>0</v>
          </cell>
          <cell r="O268">
            <v>3</v>
          </cell>
          <cell r="P268">
            <v>0</v>
          </cell>
          <cell r="Q268">
            <v>0</v>
          </cell>
        </row>
        <row r="269">
          <cell r="E269">
            <v>2080575</v>
          </cell>
          <cell r="F269">
            <v>0</v>
          </cell>
          <cell r="H269">
            <v>0</v>
          </cell>
          <cell r="I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 t="e">
            <v>#DIV/0!</v>
          </cell>
        </row>
        <row r="270">
          <cell r="E270">
            <v>5590450</v>
          </cell>
          <cell r="H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 t="e">
            <v>#DIV/0!</v>
          </cell>
        </row>
        <row r="271">
          <cell r="E271">
            <v>2080168</v>
          </cell>
          <cell r="H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 t="e">
            <v>#DIV/0!</v>
          </cell>
        </row>
        <row r="272">
          <cell r="E272">
            <v>2089599</v>
          </cell>
          <cell r="H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 t="e">
            <v>#DIV/0!</v>
          </cell>
        </row>
        <row r="273">
          <cell r="E273">
            <v>3824802</v>
          </cell>
          <cell r="H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 t="e">
            <v>#DIV/0!</v>
          </cell>
        </row>
        <row r="274">
          <cell r="E274">
            <v>5907594</v>
          </cell>
          <cell r="H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 t="e">
            <v>#DIV/0!</v>
          </cell>
        </row>
        <row r="275">
          <cell r="E275">
            <v>2075962</v>
          </cell>
          <cell r="F275">
            <v>0</v>
          </cell>
          <cell r="H275">
            <v>0</v>
          </cell>
          <cell r="I275">
            <v>16</v>
          </cell>
          <cell r="J275">
            <v>20</v>
          </cell>
          <cell r="K275">
            <v>80</v>
          </cell>
          <cell r="L275">
            <v>8</v>
          </cell>
          <cell r="M275">
            <v>20</v>
          </cell>
          <cell r="N275">
            <v>40</v>
          </cell>
          <cell r="O275">
            <v>40</v>
          </cell>
          <cell r="P275">
            <v>24</v>
          </cell>
          <cell r="Q275">
            <v>0.6</v>
          </cell>
        </row>
        <row r="276">
          <cell r="E276">
            <v>2078287</v>
          </cell>
          <cell r="F276">
            <v>0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0</v>
          </cell>
          <cell r="N276">
            <v>0</v>
          </cell>
          <cell r="O276">
            <v>2</v>
          </cell>
          <cell r="P276">
            <v>0</v>
          </cell>
          <cell r="Q276">
            <v>0</v>
          </cell>
        </row>
        <row r="277">
          <cell r="E277">
            <v>3001466</v>
          </cell>
          <cell r="F277">
            <v>0</v>
          </cell>
          <cell r="H277">
            <v>0</v>
          </cell>
          <cell r="I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 t="e">
            <v>#DIV/0!</v>
          </cell>
        </row>
        <row r="278">
          <cell r="E278">
            <v>127876</v>
          </cell>
          <cell r="F278">
            <v>0</v>
          </cell>
          <cell r="H278">
            <v>0</v>
          </cell>
          <cell r="I278">
            <v>19</v>
          </cell>
          <cell r="J278">
            <v>24</v>
          </cell>
          <cell r="K278">
            <v>79.2</v>
          </cell>
          <cell r="L278">
            <v>0</v>
          </cell>
          <cell r="N278">
            <v>0</v>
          </cell>
          <cell r="O278">
            <v>24</v>
          </cell>
          <cell r="P278">
            <v>19</v>
          </cell>
          <cell r="Q278">
            <v>0.79166666666666663</v>
          </cell>
        </row>
        <row r="279">
          <cell r="E279">
            <v>2077493</v>
          </cell>
          <cell r="F279">
            <v>0</v>
          </cell>
          <cell r="G279">
            <v>6</v>
          </cell>
          <cell r="H279">
            <v>0</v>
          </cell>
          <cell r="I279">
            <v>27</v>
          </cell>
          <cell r="J279">
            <v>28</v>
          </cell>
          <cell r="K279">
            <v>96.4</v>
          </cell>
          <cell r="L279">
            <v>0</v>
          </cell>
          <cell r="N279">
            <v>0</v>
          </cell>
          <cell r="O279">
            <v>34</v>
          </cell>
          <cell r="P279">
            <v>27</v>
          </cell>
          <cell r="Q279">
            <v>0.79411764705882348</v>
          </cell>
        </row>
        <row r="280">
          <cell r="E280">
            <v>2077620</v>
          </cell>
          <cell r="F280">
            <v>0</v>
          </cell>
          <cell r="H280">
            <v>0</v>
          </cell>
          <cell r="I280">
            <v>16</v>
          </cell>
          <cell r="J280">
            <v>20</v>
          </cell>
          <cell r="K280">
            <v>80</v>
          </cell>
          <cell r="L280">
            <v>0</v>
          </cell>
          <cell r="N280">
            <v>0</v>
          </cell>
          <cell r="O280">
            <v>20</v>
          </cell>
          <cell r="P280">
            <v>16</v>
          </cell>
          <cell r="Q280">
            <v>0.8</v>
          </cell>
        </row>
        <row r="281">
          <cell r="E281">
            <v>2066572</v>
          </cell>
          <cell r="F281">
            <v>0</v>
          </cell>
          <cell r="H281">
            <v>0</v>
          </cell>
          <cell r="I281">
            <v>15</v>
          </cell>
          <cell r="J281">
            <v>18</v>
          </cell>
          <cell r="K281">
            <v>83.3</v>
          </cell>
          <cell r="L281">
            <v>0</v>
          </cell>
          <cell r="N281">
            <v>0</v>
          </cell>
          <cell r="O281">
            <v>18</v>
          </cell>
          <cell r="P281">
            <v>15</v>
          </cell>
          <cell r="Q281">
            <v>0.83333333333333337</v>
          </cell>
        </row>
        <row r="282">
          <cell r="E282">
            <v>2088517</v>
          </cell>
          <cell r="F282">
            <v>15</v>
          </cell>
          <cell r="G282">
            <v>20</v>
          </cell>
          <cell r="H282">
            <v>75</v>
          </cell>
          <cell r="I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20</v>
          </cell>
          <cell r="P282">
            <v>15</v>
          </cell>
          <cell r="Q282">
            <v>0.75</v>
          </cell>
        </row>
        <row r="283">
          <cell r="E283">
            <v>5437156</v>
          </cell>
          <cell r="F283">
            <v>0</v>
          </cell>
          <cell r="H283">
            <v>0</v>
          </cell>
          <cell r="I283">
            <v>8</v>
          </cell>
          <cell r="J283">
            <v>8</v>
          </cell>
          <cell r="K283">
            <v>100</v>
          </cell>
          <cell r="L283">
            <v>0</v>
          </cell>
          <cell r="N283">
            <v>0</v>
          </cell>
          <cell r="O283">
            <v>8</v>
          </cell>
          <cell r="P283">
            <v>8</v>
          </cell>
          <cell r="Q283">
            <v>1</v>
          </cell>
        </row>
        <row r="284">
          <cell r="E284">
            <v>2065665</v>
          </cell>
          <cell r="F284">
            <v>0</v>
          </cell>
          <cell r="H284">
            <v>0</v>
          </cell>
          <cell r="I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 t="e">
            <v>#DIV/0!</v>
          </cell>
        </row>
        <row r="285">
          <cell r="E285">
            <v>2091313</v>
          </cell>
          <cell r="F285">
            <v>1</v>
          </cell>
          <cell r="G285">
            <v>4</v>
          </cell>
          <cell r="H285">
            <v>25</v>
          </cell>
          <cell r="I285">
            <v>15</v>
          </cell>
          <cell r="J285">
            <v>24</v>
          </cell>
          <cell r="K285">
            <v>62.5</v>
          </cell>
          <cell r="L285">
            <v>0</v>
          </cell>
          <cell r="N285">
            <v>0</v>
          </cell>
          <cell r="O285">
            <v>28</v>
          </cell>
          <cell r="P285">
            <v>16</v>
          </cell>
          <cell r="Q285">
            <v>0.5714285714285714</v>
          </cell>
        </row>
        <row r="286">
          <cell r="E286">
            <v>2088495</v>
          </cell>
          <cell r="F286">
            <v>0</v>
          </cell>
          <cell r="H286">
            <v>0</v>
          </cell>
          <cell r="I286">
            <v>24</v>
          </cell>
          <cell r="J286">
            <v>30</v>
          </cell>
          <cell r="K286">
            <v>80</v>
          </cell>
          <cell r="L286">
            <v>0</v>
          </cell>
          <cell r="N286">
            <v>0</v>
          </cell>
          <cell r="O286">
            <v>30</v>
          </cell>
          <cell r="P286">
            <v>24</v>
          </cell>
          <cell r="Q286">
            <v>0.8</v>
          </cell>
        </row>
        <row r="287">
          <cell r="E287">
            <v>2028840</v>
          </cell>
          <cell r="F287">
            <v>0</v>
          </cell>
          <cell r="H287">
            <v>0</v>
          </cell>
          <cell r="I287">
            <v>55</v>
          </cell>
          <cell r="J287">
            <v>70</v>
          </cell>
          <cell r="K287">
            <v>78.599999999999994</v>
          </cell>
          <cell r="L287">
            <v>0</v>
          </cell>
          <cell r="N287">
            <v>0</v>
          </cell>
          <cell r="O287">
            <v>70</v>
          </cell>
          <cell r="P287">
            <v>55</v>
          </cell>
          <cell r="Q287">
            <v>0.7857142857142857</v>
          </cell>
        </row>
        <row r="288">
          <cell r="E288">
            <v>2071371</v>
          </cell>
          <cell r="F288">
            <v>2</v>
          </cell>
          <cell r="G288">
            <v>2</v>
          </cell>
          <cell r="H288">
            <v>100</v>
          </cell>
          <cell r="I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2</v>
          </cell>
          <cell r="P288">
            <v>2</v>
          </cell>
          <cell r="Q288">
            <v>1</v>
          </cell>
        </row>
        <row r="289">
          <cell r="E289">
            <v>2077957</v>
          </cell>
          <cell r="F289">
            <v>0</v>
          </cell>
          <cell r="H289">
            <v>0</v>
          </cell>
          <cell r="I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 t="e">
            <v>#DIV/0!</v>
          </cell>
        </row>
        <row r="290">
          <cell r="E290">
            <v>5451612</v>
          </cell>
          <cell r="F290">
            <v>0</v>
          </cell>
          <cell r="H290">
            <v>0</v>
          </cell>
          <cell r="I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 t="e">
            <v>#DIV/0!</v>
          </cell>
        </row>
        <row r="291">
          <cell r="E291">
            <v>694622</v>
          </cell>
          <cell r="F291">
            <v>0</v>
          </cell>
          <cell r="H291">
            <v>0</v>
          </cell>
          <cell r="I291">
            <v>16</v>
          </cell>
          <cell r="J291">
            <v>20</v>
          </cell>
          <cell r="K291">
            <v>80</v>
          </cell>
          <cell r="L291">
            <v>0</v>
          </cell>
          <cell r="N291">
            <v>0</v>
          </cell>
          <cell r="O291">
            <v>20</v>
          </cell>
          <cell r="P291">
            <v>16</v>
          </cell>
          <cell r="Q291">
            <v>0.8</v>
          </cell>
        </row>
        <row r="292">
          <cell r="E292">
            <v>2078325</v>
          </cell>
          <cell r="F292">
            <v>0</v>
          </cell>
          <cell r="G292">
            <v>2</v>
          </cell>
          <cell r="H292">
            <v>0</v>
          </cell>
          <cell r="I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2</v>
          </cell>
          <cell r="P292">
            <v>0</v>
          </cell>
          <cell r="Q292">
            <v>0</v>
          </cell>
        </row>
        <row r="293">
          <cell r="E293">
            <v>2077450</v>
          </cell>
          <cell r="F293">
            <v>0</v>
          </cell>
          <cell r="H293">
            <v>0</v>
          </cell>
          <cell r="I293">
            <v>49</v>
          </cell>
          <cell r="J293">
            <v>71</v>
          </cell>
          <cell r="K293">
            <v>69</v>
          </cell>
          <cell r="L293">
            <v>0</v>
          </cell>
          <cell r="N293">
            <v>0</v>
          </cell>
          <cell r="O293">
            <v>71</v>
          </cell>
          <cell r="P293">
            <v>49</v>
          </cell>
          <cell r="Q293">
            <v>0.6901408450704225</v>
          </cell>
        </row>
        <row r="294">
          <cell r="E294">
            <v>2081970</v>
          </cell>
          <cell r="F294">
            <v>0</v>
          </cell>
          <cell r="H294">
            <v>0</v>
          </cell>
          <cell r="I294">
            <v>7</v>
          </cell>
          <cell r="J294">
            <v>7</v>
          </cell>
          <cell r="K294">
            <v>100</v>
          </cell>
          <cell r="L294">
            <v>0</v>
          </cell>
          <cell r="N294">
            <v>0</v>
          </cell>
          <cell r="O294">
            <v>7</v>
          </cell>
          <cell r="P294">
            <v>7</v>
          </cell>
          <cell r="Q294">
            <v>1</v>
          </cell>
        </row>
        <row r="295">
          <cell r="E295">
            <v>2819473</v>
          </cell>
          <cell r="H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 t="e">
            <v>#DIV/0!</v>
          </cell>
        </row>
        <row r="296">
          <cell r="E296">
            <v>2089602</v>
          </cell>
          <cell r="H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 t="e">
            <v>#DIV/0!</v>
          </cell>
        </row>
        <row r="297">
          <cell r="E297">
            <v>2091585</v>
          </cell>
          <cell r="F297">
            <v>0</v>
          </cell>
          <cell r="H297">
            <v>0</v>
          </cell>
          <cell r="I297">
            <v>13</v>
          </cell>
          <cell r="J297">
            <v>13</v>
          </cell>
          <cell r="K297">
            <v>100</v>
          </cell>
          <cell r="L297">
            <v>0</v>
          </cell>
          <cell r="N297">
            <v>0</v>
          </cell>
          <cell r="O297">
            <v>13</v>
          </cell>
          <cell r="P297">
            <v>13</v>
          </cell>
          <cell r="Q297">
            <v>1</v>
          </cell>
        </row>
        <row r="298">
          <cell r="E298">
            <v>2066092</v>
          </cell>
          <cell r="F298">
            <v>3</v>
          </cell>
          <cell r="G298">
            <v>3</v>
          </cell>
          <cell r="H298">
            <v>100</v>
          </cell>
          <cell r="I298">
            <v>17</v>
          </cell>
          <cell r="J298">
            <v>20</v>
          </cell>
          <cell r="K298">
            <v>85</v>
          </cell>
          <cell r="L298">
            <v>0</v>
          </cell>
          <cell r="N298">
            <v>0</v>
          </cell>
          <cell r="O298">
            <v>23</v>
          </cell>
          <cell r="P298">
            <v>20</v>
          </cell>
          <cell r="Q298">
            <v>0.86956521739130432</v>
          </cell>
        </row>
        <row r="299">
          <cell r="E299">
            <v>2077701</v>
          </cell>
          <cell r="F299">
            <v>0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0</v>
          </cell>
          <cell r="N299">
            <v>0</v>
          </cell>
          <cell r="O299">
            <v>2</v>
          </cell>
          <cell r="P299">
            <v>0</v>
          </cell>
          <cell r="Q299">
            <v>0</v>
          </cell>
        </row>
        <row r="300">
          <cell r="E300">
            <v>2688573</v>
          </cell>
          <cell r="F300">
            <v>0</v>
          </cell>
          <cell r="H300">
            <v>0</v>
          </cell>
          <cell r="I300">
            <v>13</v>
          </cell>
          <cell r="J300">
            <v>24</v>
          </cell>
          <cell r="K300">
            <v>54.2</v>
          </cell>
          <cell r="L300">
            <v>0</v>
          </cell>
          <cell r="N300">
            <v>0</v>
          </cell>
          <cell r="O300">
            <v>24</v>
          </cell>
          <cell r="P300">
            <v>13</v>
          </cell>
          <cell r="Q300">
            <v>0.54166666666666663</v>
          </cell>
        </row>
        <row r="301">
          <cell r="E301">
            <v>2084139</v>
          </cell>
          <cell r="F301">
            <v>0</v>
          </cell>
          <cell r="H301">
            <v>0</v>
          </cell>
          <cell r="I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 t="e">
            <v>#DIV/0!</v>
          </cell>
        </row>
        <row r="302">
          <cell r="E302">
            <v>2075717</v>
          </cell>
          <cell r="F302">
            <v>0</v>
          </cell>
          <cell r="H302">
            <v>0</v>
          </cell>
          <cell r="I302">
            <v>2</v>
          </cell>
          <cell r="J302">
            <v>2</v>
          </cell>
          <cell r="K302">
            <v>100</v>
          </cell>
          <cell r="L302">
            <v>0</v>
          </cell>
          <cell r="N302">
            <v>0</v>
          </cell>
          <cell r="O302">
            <v>2</v>
          </cell>
          <cell r="P302">
            <v>2</v>
          </cell>
          <cell r="Q302">
            <v>1</v>
          </cell>
        </row>
        <row r="303">
          <cell r="E303">
            <v>7711980</v>
          </cell>
          <cell r="F303">
            <v>0</v>
          </cell>
          <cell r="G303">
            <v>2</v>
          </cell>
          <cell r="H303">
            <v>0</v>
          </cell>
          <cell r="I303">
            <v>22</v>
          </cell>
          <cell r="J303">
            <v>28</v>
          </cell>
          <cell r="K303">
            <v>78.599999999999994</v>
          </cell>
          <cell r="L303">
            <v>0</v>
          </cell>
          <cell r="N303">
            <v>0</v>
          </cell>
          <cell r="O303">
            <v>30</v>
          </cell>
          <cell r="P303">
            <v>22</v>
          </cell>
          <cell r="Q303">
            <v>0.73333333333333328</v>
          </cell>
        </row>
        <row r="304">
          <cell r="E304">
            <v>3212130</v>
          </cell>
          <cell r="F304">
            <v>0</v>
          </cell>
          <cell r="H304">
            <v>0</v>
          </cell>
          <cell r="I304">
            <v>30</v>
          </cell>
          <cell r="J304">
            <v>30</v>
          </cell>
          <cell r="K304">
            <v>100</v>
          </cell>
          <cell r="L304">
            <v>0</v>
          </cell>
          <cell r="N304">
            <v>0</v>
          </cell>
          <cell r="O304">
            <v>30</v>
          </cell>
          <cell r="P304">
            <v>30</v>
          </cell>
          <cell r="Q304">
            <v>1</v>
          </cell>
        </row>
        <row r="305">
          <cell r="E305">
            <v>2079127</v>
          </cell>
          <cell r="H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 t="e">
            <v>#DIV/0!</v>
          </cell>
        </row>
        <row r="306">
          <cell r="E306">
            <v>3566692</v>
          </cell>
          <cell r="H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 t="e">
            <v>#DIV/0!</v>
          </cell>
        </row>
        <row r="307">
          <cell r="E307">
            <v>2058391</v>
          </cell>
          <cell r="F307">
            <v>0</v>
          </cell>
          <cell r="H307">
            <v>0</v>
          </cell>
          <cell r="I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 t="e">
            <v>#DIV/0!</v>
          </cell>
        </row>
        <row r="308">
          <cell r="E308">
            <v>2688565</v>
          </cell>
          <cell r="H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 t="e">
            <v>#DIV/0!</v>
          </cell>
        </row>
        <row r="309">
          <cell r="E309">
            <v>3027600</v>
          </cell>
          <cell r="H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 t="e">
            <v>#DIV/0!</v>
          </cell>
        </row>
        <row r="310">
          <cell r="E310">
            <v>3039420</v>
          </cell>
          <cell r="H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 t="e">
            <v>#DIV/0!</v>
          </cell>
        </row>
        <row r="311">
          <cell r="E311">
            <v>2082624</v>
          </cell>
          <cell r="F311">
            <v>0</v>
          </cell>
          <cell r="H311">
            <v>0</v>
          </cell>
          <cell r="I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 t="e">
            <v>#DIV/0!</v>
          </cell>
        </row>
        <row r="312">
          <cell r="E312">
            <v>2077388</v>
          </cell>
          <cell r="F312">
            <v>0</v>
          </cell>
          <cell r="H312">
            <v>0</v>
          </cell>
          <cell r="I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 t="e">
            <v>#DIV/0!</v>
          </cell>
        </row>
        <row r="313">
          <cell r="E313">
            <v>2077485</v>
          </cell>
          <cell r="F313">
            <v>0</v>
          </cell>
          <cell r="G313">
            <v>1</v>
          </cell>
          <cell r="H313">
            <v>0</v>
          </cell>
          <cell r="I313">
            <v>52</v>
          </cell>
          <cell r="J313">
            <v>73</v>
          </cell>
          <cell r="K313">
            <v>71.2</v>
          </cell>
          <cell r="L313">
            <v>0</v>
          </cell>
          <cell r="N313">
            <v>0</v>
          </cell>
          <cell r="O313">
            <v>74</v>
          </cell>
          <cell r="P313">
            <v>52</v>
          </cell>
          <cell r="Q313">
            <v>0.70270270270270274</v>
          </cell>
        </row>
        <row r="314">
          <cell r="E314">
            <v>2078570</v>
          </cell>
          <cell r="F314">
            <v>0</v>
          </cell>
          <cell r="H314">
            <v>0</v>
          </cell>
          <cell r="I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 t="e">
            <v>#DIV/0!</v>
          </cell>
        </row>
        <row r="315">
          <cell r="E315">
            <v>2077523</v>
          </cell>
          <cell r="F315">
            <v>0</v>
          </cell>
          <cell r="H315">
            <v>0</v>
          </cell>
          <cell r="I315">
            <v>15</v>
          </cell>
          <cell r="J315">
            <v>17</v>
          </cell>
          <cell r="K315">
            <v>88.2</v>
          </cell>
          <cell r="L315">
            <v>0</v>
          </cell>
          <cell r="N315">
            <v>0</v>
          </cell>
          <cell r="O315">
            <v>17</v>
          </cell>
          <cell r="P315">
            <v>15</v>
          </cell>
          <cell r="Q315">
            <v>0.88235294117647056</v>
          </cell>
        </row>
        <row r="316">
          <cell r="E316">
            <v>6998194</v>
          </cell>
          <cell r="F316">
            <v>0</v>
          </cell>
          <cell r="H316">
            <v>0</v>
          </cell>
          <cell r="I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 t="e">
            <v>#DIV/0!</v>
          </cell>
        </row>
        <row r="317">
          <cell r="E317">
            <v>2076926</v>
          </cell>
          <cell r="F317">
            <v>0</v>
          </cell>
          <cell r="G317">
            <v>3</v>
          </cell>
          <cell r="H317">
            <v>0</v>
          </cell>
          <cell r="I317">
            <v>2</v>
          </cell>
          <cell r="J317">
            <v>2</v>
          </cell>
          <cell r="K317">
            <v>100</v>
          </cell>
          <cell r="L317">
            <v>0</v>
          </cell>
          <cell r="N317">
            <v>0</v>
          </cell>
          <cell r="O317">
            <v>5</v>
          </cell>
          <cell r="P317">
            <v>2</v>
          </cell>
          <cell r="Q317">
            <v>0.4</v>
          </cell>
        </row>
        <row r="318">
          <cell r="E318">
            <v>7849184</v>
          </cell>
          <cell r="H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 t="e">
            <v>#DIV/0!</v>
          </cell>
        </row>
        <row r="319">
          <cell r="E319">
            <v>2079860</v>
          </cell>
          <cell r="F319">
            <v>0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0</v>
          </cell>
          <cell r="N319">
            <v>0</v>
          </cell>
          <cell r="O319">
            <v>1</v>
          </cell>
          <cell r="P319">
            <v>0</v>
          </cell>
          <cell r="Q319">
            <v>0</v>
          </cell>
        </row>
        <row r="320">
          <cell r="E320">
            <v>473561</v>
          </cell>
          <cell r="H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 t="e">
            <v>#DIV/0!</v>
          </cell>
        </row>
        <row r="321">
          <cell r="E321">
            <v>2039001</v>
          </cell>
          <cell r="F321">
            <v>0</v>
          </cell>
          <cell r="H321">
            <v>0</v>
          </cell>
          <cell r="I321">
            <v>11</v>
          </cell>
          <cell r="J321">
            <v>22</v>
          </cell>
          <cell r="K321">
            <v>50</v>
          </cell>
          <cell r="L321">
            <v>0</v>
          </cell>
          <cell r="N321">
            <v>0</v>
          </cell>
          <cell r="O321">
            <v>22</v>
          </cell>
          <cell r="P321">
            <v>11</v>
          </cell>
          <cell r="Q321">
            <v>0.5</v>
          </cell>
        </row>
        <row r="322">
          <cell r="E322">
            <v>110981</v>
          </cell>
          <cell r="F322">
            <v>0</v>
          </cell>
          <cell r="H322">
            <v>0</v>
          </cell>
          <cell r="I322">
            <v>0</v>
          </cell>
          <cell r="K322">
            <v>0</v>
          </cell>
          <cell r="L322">
            <v>5</v>
          </cell>
          <cell r="M322">
            <v>20</v>
          </cell>
          <cell r="N322">
            <v>25</v>
          </cell>
          <cell r="O322">
            <v>20</v>
          </cell>
          <cell r="P322">
            <v>5</v>
          </cell>
          <cell r="Q322">
            <v>0.25</v>
          </cell>
        </row>
        <row r="323">
          <cell r="E323">
            <v>2080001</v>
          </cell>
          <cell r="H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 t="e">
            <v>#DIV/0!</v>
          </cell>
        </row>
        <row r="324">
          <cell r="E324">
            <v>2785188</v>
          </cell>
          <cell r="F324">
            <v>0</v>
          </cell>
          <cell r="H324">
            <v>0</v>
          </cell>
          <cell r="I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 t="e">
            <v>#DIV/0!</v>
          </cell>
        </row>
        <row r="325">
          <cell r="E325">
            <v>2079828</v>
          </cell>
          <cell r="F325">
            <v>0</v>
          </cell>
          <cell r="H325">
            <v>0</v>
          </cell>
          <cell r="I325">
            <v>7</v>
          </cell>
          <cell r="J325">
            <v>10</v>
          </cell>
          <cell r="K325">
            <v>70</v>
          </cell>
          <cell r="L325">
            <v>0</v>
          </cell>
          <cell r="N325">
            <v>0</v>
          </cell>
          <cell r="O325">
            <v>10</v>
          </cell>
          <cell r="P325">
            <v>7</v>
          </cell>
          <cell r="Q325">
            <v>0.7</v>
          </cell>
        </row>
        <row r="326">
          <cell r="E326">
            <v>2081806</v>
          </cell>
          <cell r="F326">
            <v>0</v>
          </cell>
          <cell r="H326">
            <v>0</v>
          </cell>
          <cell r="I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 t="e">
            <v>#DIV/0!</v>
          </cell>
        </row>
        <row r="327">
          <cell r="E327">
            <v>2082691</v>
          </cell>
          <cell r="F327">
            <v>0</v>
          </cell>
          <cell r="H327">
            <v>0</v>
          </cell>
          <cell r="I327">
            <v>10</v>
          </cell>
          <cell r="J327">
            <v>10</v>
          </cell>
          <cell r="K327">
            <v>100</v>
          </cell>
          <cell r="L327">
            <v>0</v>
          </cell>
          <cell r="N327">
            <v>0</v>
          </cell>
          <cell r="O327">
            <v>10</v>
          </cell>
          <cell r="P327">
            <v>10</v>
          </cell>
          <cell r="Q327">
            <v>1</v>
          </cell>
        </row>
        <row r="328">
          <cell r="E328">
            <v>648582</v>
          </cell>
          <cell r="F328">
            <v>0</v>
          </cell>
          <cell r="H328">
            <v>0</v>
          </cell>
          <cell r="I328">
            <v>10</v>
          </cell>
          <cell r="J328">
            <v>10</v>
          </cell>
          <cell r="K328">
            <v>100</v>
          </cell>
          <cell r="L328">
            <v>0</v>
          </cell>
          <cell r="N328">
            <v>0</v>
          </cell>
          <cell r="O328">
            <v>10</v>
          </cell>
          <cell r="P328">
            <v>10</v>
          </cell>
          <cell r="Q328">
            <v>1</v>
          </cell>
        </row>
        <row r="329">
          <cell r="E329">
            <v>2082675</v>
          </cell>
          <cell r="F329">
            <v>0</v>
          </cell>
          <cell r="H329">
            <v>0</v>
          </cell>
          <cell r="I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 t="e">
            <v>#DIV/0!</v>
          </cell>
        </row>
        <row r="330">
          <cell r="E330">
            <v>7780745</v>
          </cell>
          <cell r="F330">
            <v>0</v>
          </cell>
          <cell r="H330">
            <v>0</v>
          </cell>
          <cell r="I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 t="e">
            <v>#DIV/0!</v>
          </cell>
        </row>
        <row r="331">
          <cell r="E331">
            <v>2077566</v>
          </cell>
          <cell r="F331">
            <v>0</v>
          </cell>
          <cell r="H331">
            <v>0</v>
          </cell>
          <cell r="I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 t="e">
            <v>#DIV/0!</v>
          </cell>
        </row>
        <row r="332">
          <cell r="E332">
            <v>2078775</v>
          </cell>
          <cell r="F332">
            <v>1</v>
          </cell>
          <cell r="G332">
            <v>1</v>
          </cell>
          <cell r="H332">
            <v>100</v>
          </cell>
          <cell r="I332">
            <v>30</v>
          </cell>
          <cell r="J332">
            <v>31</v>
          </cell>
          <cell r="K332">
            <v>96.8</v>
          </cell>
          <cell r="L332">
            <v>2</v>
          </cell>
          <cell r="M332">
            <v>13</v>
          </cell>
          <cell r="N332">
            <v>15.4</v>
          </cell>
          <cell r="O332">
            <v>45</v>
          </cell>
          <cell r="P332">
            <v>33</v>
          </cell>
          <cell r="Q332">
            <v>0.73333333333333328</v>
          </cell>
        </row>
        <row r="333">
          <cell r="E333">
            <v>3366219</v>
          </cell>
          <cell r="H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 t="e">
            <v>#DIV/0!</v>
          </cell>
        </row>
        <row r="334">
          <cell r="E334">
            <v>2081768</v>
          </cell>
          <cell r="F334">
            <v>0</v>
          </cell>
          <cell r="H334">
            <v>0</v>
          </cell>
          <cell r="I334">
            <v>0</v>
          </cell>
          <cell r="K334">
            <v>0</v>
          </cell>
          <cell r="L334">
            <v>4</v>
          </cell>
          <cell r="M334">
            <v>7</v>
          </cell>
          <cell r="N334">
            <v>57.1</v>
          </cell>
          <cell r="O334">
            <v>7</v>
          </cell>
          <cell r="P334">
            <v>4</v>
          </cell>
          <cell r="Q334">
            <v>0.5714285714285714</v>
          </cell>
        </row>
        <row r="335">
          <cell r="E335">
            <v>2080915</v>
          </cell>
          <cell r="F335">
            <v>0</v>
          </cell>
          <cell r="H335">
            <v>0</v>
          </cell>
          <cell r="I335">
            <v>0</v>
          </cell>
          <cell r="K335">
            <v>0</v>
          </cell>
          <cell r="L335">
            <v>0</v>
          </cell>
          <cell r="M335">
            <v>1</v>
          </cell>
          <cell r="N335">
            <v>0</v>
          </cell>
          <cell r="O335">
            <v>1</v>
          </cell>
          <cell r="P335">
            <v>0</v>
          </cell>
          <cell r="Q335">
            <v>0</v>
          </cell>
        </row>
        <row r="336">
          <cell r="E336">
            <v>2078252</v>
          </cell>
          <cell r="F336">
            <v>0</v>
          </cell>
          <cell r="H336">
            <v>0</v>
          </cell>
          <cell r="I336">
            <v>10</v>
          </cell>
          <cell r="J336">
            <v>10</v>
          </cell>
          <cell r="K336">
            <v>100</v>
          </cell>
          <cell r="L336">
            <v>0</v>
          </cell>
          <cell r="M336">
            <v>5</v>
          </cell>
          <cell r="N336">
            <v>0</v>
          </cell>
          <cell r="O336">
            <v>15</v>
          </cell>
          <cell r="P336">
            <v>10</v>
          </cell>
          <cell r="Q336">
            <v>0.66666666666666663</v>
          </cell>
        </row>
        <row r="337">
          <cell r="E337">
            <v>3689972</v>
          </cell>
          <cell r="H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 t="e">
            <v>#DIV/0!</v>
          </cell>
        </row>
        <row r="338">
          <cell r="E338">
            <v>2079461</v>
          </cell>
          <cell r="F338">
            <v>0</v>
          </cell>
          <cell r="H338">
            <v>0</v>
          </cell>
          <cell r="I338">
            <v>0</v>
          </cell>
          <cell r="K338">
            <v>0</v>
          </cell>
          <cell r="L338">
            <v>0</v>
          </cell>
          <cell r="M338">
            <v>2</v>
          </cell>
          <cell r="N338">
            <v>0</v>
          </cell>
          <cell r="O338">
            <v>2</v>
          </cell>
          <cell r="P338">
            <v>0</v>
          </cell>
          <cell r="Q338">
            <v>0</v>
          </cell>
        </row>
        <row r="339">
          <cell r="E339">
            <v>2079216</v>
          </cell>
          <cell r="F339">
            <v>0</v>
          </cell>
          <cell r="H339">
            <v>0</v>
          </cell>
          <cell r="I339">
            <v>0</v>
          </cell>
          <cell r="K339">
            <v>0</v>
          </cell>
          <cell r="L339">
            <v>0</v>
          </cell>
          <cell r="M339">
            <v>1</v>
          </cell>
          <cell r="N339">
            <v>0</v>
          </cell>
          <cell r="O339">
            <v>1</v>
          </cell>
          <cell r="P339">
            <v>0</v>
          </cell>
          <cell r="Q339">
            <v>0</v>
          </cell>
        </row>
        <row r="340">
          <cell r="E340">
            <v>2080982</v>
          </cell>
          <cell r="F340">
            <v>0</v>
          </cell>
          <cell r="H340">
            <v>0</v>
          </cell>
          <cell r="I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 t="e">
            <v>#DIV/0!</v>
          </cell>
        </row>
        <row r="341">
          <cell r="E341">
            <v>2081520</v>
          </cell>
          <cell r="F341">
            <v>0</v>
          </cell>
          <cell r="H341">
            <v>0</v>
          </cell>
          <cell r="I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 t="e">
            <v>#DIV/0!</v>
          </cell>
        </row>
        <row r="342">
          <cell r="E342">
            <v>2081814</v>
          </cell>
          <cell r="F342">
            <v>0</v>
          </cell>
          <cell r="H342">
            <v>0</v>
          </cell>
          <cell r="I342">
            <v>0</v>
          </cell>
          <cell r="K342">
            <v>0</v>
          </cell>
          <cell r="L342">
            <v>0</v>
          </cell>
          <cell r="M342">
            <v>4</v>
          </cell>
          <cell r="N342">
            <v>0</v>
          </cell>
          <cell r="O342">
            <v>4</v>
          </cell>
          <cell r="P342">
            <v>0</v>
          </cell>
          <cell r="Q342">
            <v>0</v>
          </cell>
        </row>
        <row r="343">
          <cell r="E343">
            <v>2078511</v>
          </cell>
          <cell r="F343">
            <v>0</v>
          </cell>
          <cell r="H343">
            <v>0</v>
          </cell>
          <cell r="I343">
            <v>10</v>
          </cell>
          <cell r="J343">
            <v>10</v>
          </cell>
          <cell r="K343">
            <v>100</v>
          </cell>
          <cell r="L343">
            <v>1</v>
          </cell>
          <cell r="M343">
            <v>6</v>
          </cell>
          <cell r="N343">
            <v>16.7</v>
          </cell>
          <cell r="O343">
            <v>16</v>
          </cell>
          <cell r="P343">
            <v>11</v>
          </cell>
          <cell r="Q343">
            <v>0.6875</v>
          </cell>
        </row>
        <row r="344">
          <cell r="E344">
            <v>2083019</v>
          </cell>
          <cell r="F344">
            <v>0</v>
          </cell>
          <cell r="H344">
            <v>0</v>
          </cell>
          <cell r="I344">
            <v>19</v>
          </cell>
          <cell r="J344">
            <v>19</v>
          </cell>
          <cell r="K344">
            <v>100</v>
          </cell>
          <cell r="L344">
            <v>0</v>
          </cell>
          <cell r="N344">
            <v>0</v>
          </cell>
          <cell r="O344">
            <v>19</v>
          </cell>
          <cell r="P344">
            <v>19</v>
          </cell>
          <cell r="Q344">
            <v>1</v>
          </cell>
        </row>
        <row r="345">
          <cell r="E345">
            <v>2078503</v>
          </cell>
          <cell r="F345">
            <v>0</v>
          </cell>
          <cell r="H345">
            <v>0</v>
          </cell>
          <cell r="I345">
            <v>10</v>
          </cell>
          <cell r="J345">
            <v>10</v>
          </cell>
          <cell r="K345">
            <v>100</v>
          </cell>
          <cell r="L345">
            <v>3</v>
          </cell>
          <cell r="M345">
            <v>3</v>
          </cell>
          <cell r="N345">
            <v>100</v>
          </cell>
          <cell r="O345">
            <v>13</v>
          </cell>
          <cell r="P345">
            <v>13</v>
          </cell>
          <cell r="Q345">
            <v>1</v>
          </cell>
        </row>
        <row r="346">
          <cell r="E346">
            <v>2078384</v>
          </cell>
          <cell r="F346">
            <v>0</v>
          </cell>
          <cell r="H346">
            <v>0</v>
          </cell>
          <cell r="I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 t="e">
            <v>#DIV/0!</v>
          </cell>
        </row>
        <row r="347">
          <cell r="E347">
            <v>2083027</v>
          </cell>
          <cell r="F347">
            <v>0</v>
          </cell>
          <cell r="H347">
            <v>0</v>
          </cell>
          <cell r="I347">
            <v>0</v>
          </cell>
          <cell r="K347">
            <v>0</v>
          </cell>
          <cell r="L347">
            <v>0</v>
          </cell>
          <cell r="M347">
            <v>1</v>
          </cell>
          <cell r="N347">
            <v>0</v>
          </cell>
          <cell r="O347">
            <v>1</v>
          </cell>
          <cell r="P347">
            <v>0</v>
          </cell>
          <cell r="Q347">
            <v>0</v>
          </cell>
        </row>
        <row r="348">
          <cell r="E348">
            <v>2081245</v>
          </cell>
          <cell r="F348">
            <v>0</v>
          </cell>
          <cell r="H348">
            <v>0</v>
          </cell>
          <cell r="I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 t="e">
            <v>#DIV/0!</v>
          </cell>
        </row>
        <row r="349">
          <cell r="E349">
            <v>2081105</v>
          </cell>
          <cell r="F349">
            <v>0</v>
          </cell>
          <cell r="H349">
            <v>0</v>
          </cell>
          <cell r="I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 t="e">
            <v>#DIV/0!</v>
          </cell>
        </row>
        <row r="350">
          <cell r="E350">
            <v>2090171</v>
          </cell>
          <cell r="F350">
            <v>0</v>
          </cell>
          <cell r="H350">
            <v>0</v>
          </cell>
          <cell r="I350">
            <v>0</v>
          </cell>
          <cell r="K350">
            <v>0</v>
          </cell>
          <cell r="L350">
            <v>0</v>
          </cell>
          <cell r="M350">
            <v>5</v>
          </cell>
          <cell r="N350">
            <v>0</v>
          </cell>
          <cell r="O350">
            <v>5</v>
          </cell>
          <cell r="P350">
            <v>0</v>
          </cell>
          <cell r="Q350">
            <v>0</v>
          </cell>
        </row>
        <row r="351">
          <cell r="E351">
            <v>6164366</v>
          </cell>
          <cell r="F351">
            <v>0</v>
          </cell>
          <cell r="H351">
            <v>0</v>
          </cell>
          <cell r="I351">
            <v>28</v>
          </cell>
          <cell r="J351">
            <v>28</v>
          </cell>
          <cell r="K351">
            <v>100</v>
          </cell>
          <cell r="L351">
            <v>0</v>
          </cell>
          <cell r="N351">
            <v>0</v>
          </cell>
          <cell r="O351">
            <v>28</v>
          </cell>
          <cell r="P351">
            <v>28</v>
          </cell>
          <cell r="Q351">
            <v>1</v>
          </cell>
        </row>
        <row r="352">
          <cell r="E352">
            <v>2079194</v>
          </cell>
          <cell r="F352">
            <v>0</v>
          </cell>
          <cell r="H352">
            <v>0</v>
          </cell>
          <cell r="I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 t="e">
            <v>#DIV/0!</v>
          </cell>
        </row>
        <row r="353">
          <cell r="E353">
            <v>6943284</v>
          </cell>
          <cell r="F353">
            <v>0</v>
          </cell>
          <cell r="G353">
            <v>1</v>
          </cell>
          <cell r="H353">
            <v>0</v>
          </cell>
          <cell r="I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1</v>
          </cell>
          <cell r="P353">
            <v>0</v>
          </cell>
          <cell r="Q353">
            <v>0</v>
          </cell>
        </row>
        <row r="354">
          <cell r="E354">
            <v>3625087</v>
          </cell>
          <cell r="H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 t="e">
            <v>#DIV/0!</v>
          </cell>
        </row>
        <row r="355">
          <cell r="E355">
            <v>2079763</v>
          </cell>
          <cell r="F355">
            <v>0</v>
          </cell>
          <cell r="H355">
            <v>0</v>
          </cell>
          <cell r="I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 t="e">
            <v>#DIV/0!</v>
          </cell>
        </row>
        <row r="356">
          <cell r="E356">
            <v>2082527</v>
          </cell>
          <cell r="F356">
            <v>0</v>
          </cell>
          <cell r="H356">
            <v>0</v>
          </cell>
          <cell r="I356">
            <v>10</v>
          </cell>
          <cell r="J356">
            <v>10</v>
          </cell>
          <cell r="K356">
            <v>100</v>
          </cell>
          <cell r="L356">
            <v>0</v>
          </cell>
          <cell r="N356">
            <v>0</v>
          </cell>
          <cell r="O356">
            <v>10</v>
          </cell>
          <cell r="P356">
            <v>10</v>
          </cell>
          <cell r="Q356">
            <v>1</v>
          </cell>
        </row>
        <row r="357">
          <cell r="E357">
            <v>102741</v>
          </cell>
          <cell r="F357">
            <v>0</v>
          </cell>
          <cell r="H357">
            <v>0</v>
          </cell>
          <cell r="I357">
            <v>0</v>
          </cell>
          <cell r="K357">
            <v>0</v>
          </cell>
          <cell r="L357">
            <v>29</v>
          </cell>
          <cell r="M357">
            <v>30</v>
          </cell>
          <cell r="N357">
            <v>96.7</v>
          </cell>
          <cell r="O357">
            <v>30</v>
          </cell>
          <cell r="P357">
            <v>29</v>
          </cell>
          <cell r="Q357">
            <v>0.96666666666666667</v>
          </cell>
        </row>
        <row r="358">
          <cell r="E358">
            <v>9267263</v>
          </cell>
          <cell r="F358">
            <v>0</v>
          </cell>
          <cell r="H358">
            <v>0</v>
          </cell>
          <cell r="I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 t="e">
            <v>#DIV/0!</v>
          </cell>
        </row>
        <row r="359">
          <cell r="E359">
            <v>7564902</v>
          </cell>
          <cell r="H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 t="e">
            <v>#DIV/0!</v>
          </cell>
        </row>
        <row r="360">
          <cell r="E360">
            <v>2079402</v>
          </cell>
          <cell r="F360">
            <v>0</v>
          </cell>
          <cell r="H360">
            <v>0</v>
          </cell>
          <cell r="I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 t="e">
            <v>#DIV/0!</v>
          </cell>
        </row>
        <row r="361">
          <cell r="E361">
            <v>2081989</v>
          </cell>
          <cell r="F361">
            <v>0</v>
          </cell>
          <cell r="H361">
            <v>0</v>
          </cell>
          <cell r="I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 t="e">
            <v>#DIV/0!</v>
          </cell>
        </row>
        <row r="362">
          <cell r="E362">
            <v>2081717</v>
          </cell>
          <cell r="F362">
            <v>0</v>
          </cell>
          <cell r="H362">
            <v>0</v>
          </cell>
          <cell r="I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 t="e">
            <v>#DIV/0!</v>
          </cell>
        </row>
        <row r="363">
          <cell r="E363">
            <v>9329080</v>
          </cell>
          <cell r="F363">
            <v>0</v>
          </cell>
          <cell r="H363">
            <v>0</v>
          </cell>
          <cell r="I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 t="e">
            <v>#DIV/0!</v>
          </cell>
        </row>
        <row r="364">
          <cell r="E364">
            <v>2092395</v>
          </cell>
          <cell r="F364">
            <v>0</v>
          </cell>
          <cell r="H364">
            <v>0</v>
          </cell>
          <cell r="I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 t="e">
            <v>#DIV/0!</v>
          </cell>
        </row>
        <row r="365">
          <cell r="E365">
            <v>3482146</v>
          </cell>
          <cell r="H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 t="e">
            <v>#DIV/0!</v>
          </cell>
        </row>
        <row r="366">
          <cell r="E366">
            <v>2082640</v>
          </cell>
          <cell r="F366">
            <v>0</v>
          </cell>
          <cell r="H366">
            <v>0</v>
          </cell>
          <cell r="I366">
            <v>5</v>
          </cell>
          <cell r="J366">
            <v>5</v>
          </cell>
          <cell r="K366">
            <v>100</v>
          </cell>
          <cell r="L366">
            <v>0</v>
          </cell>
          <cell r="N366">
            <v>0</v>
          </cell>
          <cell r="O366">
            <v>5</v>
          </cell>
          <cell r="P366">
            <v>5</v>
          </cell>
          <cell r="Q366">
            <v>1</v>
          </cell>
        </row>
        <row r="367">
          <cell r="E367">
            <v>2079836</v>
          </cell>
          <cell r="F367">
            <v>0</v>
          </cell>
          <cell r="H367">
            <v>0</v>
          </cell>
          <cell r="I367">
            <v>5</v>
          </cell>
          <cell r="J367">
            <v>5</v>
          </cell>
          <cell r="K367">
            <v>100</v>
          </cell>
          <cell r="L367">
            <v>0</v>
          </cell>
          <cell r="N367">
            <v>0</v>
          </cell>
          <cell r="O367">
            <v>5</v>
          </cell>
          <cell r="P367">
            <v>5</v>
          </cell>
          <cell r="Q367">
            <v>1</v>
          </cell>
        </row>
        <row r="368">
          <cell r="E368">
            <v>2090961</v>
          </cell>
          <cell r="F368">
            <v>1</v>
          </cell>
          <cell r="G368">
            <v>1</v>
          </cell>
          <cell r="H368">
            <v>100</v>
          </cell>
          <cell r="I368">
            <v>13</v>
          </cell>
          <cell r="J368">
            <v>18</v>
          </cell>
          <cell r="K368">
            <v>72.2</v>
          </cell>
          <cell r="L368">
            <v>0</v>
          </cell>
          <cell r="N368">
            <v>0</v>
          </cell>
          <cell r="O368">
            <v>19</v>
          </cell>
          <cell r="P368">
            <v>14</v>
          </cell>
          <cell r="Q368">
            <v>0.73684210526315785</v>
          </cell>
        </row>
        <row r="369">
          <cell r="E369">
            <v>2747685</v>
          </cell>
          <cell r="F369">
            <v>0</v>
          </cell>
          <cell r="H369">
            <v>0</v>
          </cell>
          <cell r="I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 t="e">
            <v>#DIV/0!</v>
          </cell>
        </row>
        <row r="370">
          <cell r="E370">
            <v>2082322</v>
          </cell>
          <cell r="F370">
            <v>0</v>
          </cell>
          <cell r="H370">
            <v>0</v>
          </cell>
          <cell r="I370">
            <v>8</v>
          </cell>
          <cell r="J370">
            <v>8</v>
          </cell>
          <cell r="K370">
            <v>100</v>
          </cell>
          <cell r="L370">
            <v>0</v>
          </cell>
          <cell r="N370">
            <v>0</v>
          </cell>
          <cell r="O370">
            <v>8</v>
          </cell>
          <cell r="P370">
            <v>8</v>
          </cell>
          <cell r="Q370">
            <v>1</v>
          </cell>
        </row>
        <row r="371">
          <cell r="E371">
            <v>2747693</v>
          </cell>
          <cell r="F371">
            <v>0</v>
          </cell>
          <cell r="H371">
            <v>0</v>
          </cell>
          <cell r="I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 t="e">
            <v>#DIV/0!</v>
          </cell>
        </row>
        <row r="372">
          <cell r="E372">
            <v>5586348</v>
          </cell>
          <cell r="F372">
            <v>0</v>
          </cell>
          <cell r="H372">
            <v>0</v>
          </cell>
          <cell r="I372">
            <v>14</v>
          </cell>
          <cell r="J372">
            <v>14</v>
          </cell>
          <cell r="K372">
            <v>100</v>
          </cell>
          <cell r="L372">
            <v>4</v>
          </cell>
          <cell r="M372">
            <v>4</v>
          </cell>
          <cell r="N372">
            <v>100</v>
          </cell>
          <cell r="O372">
            <v>18</v>
          </cell>
          <cell r="P372">
            <v>18</v>
          </cell>
          <cell r="Q372">
            <v>1</v>
          </cell>
        </row>
        <row r="373">
          <cell r="E373">
            <v>2080931</v>
          </cell>
          <cell r="F373">
            <v>0</v>
          </cell>
          <cell r="H373">
            <v>0</v>
          </cell>
          <cell r="I373">
            <v>29</v>
          </cell>
          <cell r="J373">
            <v>30</v>
          </cell>
          <cell r="K373">
            <v>96.7</v>
          </cell>
          <cell r="L373">
            <v>9</v>
          </cell>
          <cell r="M373">
            <v>20</v>
          </cell>
          <cell r="N373">
            <v>45</v>
          </cell>
          <cell r="O373">
            <v>50</v>
          </cell>
          <cell r="P373">
            <v>38</v>
          </cell>
          <cell r="Q373">
            <v>0.76</v>
          </cell>
        </row>
        <row r="374">
          <cell r="E374">
            <v>2083299</v>
          </cell>
          <cell r="H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 t="e">
            <v>#DIV/0!</v>
          </cell>
        </row>
        <row r="375">
          <cell r="E375">
            <v>2079399</v>
          </cell>
          <cell r="F375">
            <v>0</v>
          </cell>
          <cell r="H375">
            <v>0</v>
          </cell>
          <cell r="I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 t="e">
            <v>#DIV/0!</v>
          </cell>
        </row>
        <row r="376">
          <cell r="E376">
            <v>2078295</v>
          </cell>
          <cell r="F376">
            <v>0</v>
          </cell>
          <cell r="G376">
            <v>1</v>
          </cell>
          <cell r="H376">
            <v>0</v>
          </cell>
          <cell r="I376">
            <v>4</v>
          </cell>
          <cell r="J376">
            <v>7</v>
          </cell>
          <cell r="K376">
            <v>57.1</v>
          </cell>
          <cell r="L376">
            <v>0</v>
          </cell>
          <cell r="N376">
            <v>0</v>
          </cell>
          <cell r="O376">
            <v>8</v>
          </cell>
          <cell r="P376">
            <v>4</v>
          </cell>
          <cell r="Q376">
            <v>0.5</v>
          </cell>
        </row>
        <row r="377">
          <cell r="E377">
            <v>2083272</v>
          </cell>
          <cell r="F377">
            <v>0</v>
          </cell>
          <cell r="H377">
            <v>0</v>
          </cell>
          <cell r="I377">
            <v>7</v>
          </cell>
          <cell r="J377">
            <v>10</v>
          </cell>
          <cell r="K377">
            <v>70</v>
          </cell>
          <cell r="L377">
            <v>0</v>
          </cell>
          <cell r="M377">
            <v>4</v>
          </cell>
          <cell r="N377">
            <v>0</v>
          </cell>
          <cell r="O377">
            <v>14</v>
          </cell>
          <cell r="P377">
            <v>7</v>
          </cell>
          <cell r="Q377">
            <v>0.5</v>
          </cell>
        </row>
        <row r="378">
          <cell r="E378">
            <v>2078473</v>
          </cell>
          <cell r="F378">
            <v>0</v>
          </cell>
          <cell r="H378">
            <v>0</v>
          </cell>
          <cell r="I378">
            <v>9</v>
          </cell>
          <cell r="J378">
            <v>12</v>
          </cell>
          <cell r="K378">
            <v>75</v>
          </cell>
          <cell r="L378">
            <v>0</v>
          </cell>
          <cell r="N378">
            <v>0</v>
          </cell>
          <cell r="O378">
            <v>12</v>
          </cell>
          <cell r="P378">
            <v>9</v>
          </cell>
          <cell r="Q378">
            <v>0.75</v>
          </cell>
        </row>
        <row r="379">
          <cell r="E379">
            <v>9373306</v>
          </cell>
          <cell r="H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 t="e">
            <v>#DIV/0!</v>
          </cell>
        </row>
        <row r="380">
          <cell r="E380">
            <v>2754843</v>
          </cell>
          <cell r="F380">
            <v>0</v>
          </cell>
          <cell r="H380">
            <v>0</v>
          </cell>
          <cell r="I380">
            <v>18</v>
          </cell>
          <cell r="J380">
            <v>20</v>
          </cell>
          <cell r="K380">
            <v>90</v>
          </cell>
          <cell r="L380">
            <v>0</v>
          </cell>
          <cell r="N380">
            <v>0</v>
          </cell>
          <cell r="O380">
            <v>20</v>
          </cell>
          <cell r="P380">
            <v>18</v>
          </cell>
          <cell r="Q380">
            <v>0.9</v>
          </cell>
        </row>
        <row r="381">
          <cell r="E381">
            <v>7894260</v>
          </cell>
          <cell r="H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 t="e">
            <v>#DIV/0!</v>
          </cell>
        </row>
        <row r="382">
          <cell r="E382">
            <v>647292</v>
          </cell>
          <cell r="F382">
            <v>0</v>
          </cell>
          <cell r="H382">
            <v>0</v>
          </cell>
          <cell r="I382">
            <v>0</v>
          </cell>
          <cell r="K382">
            <v>0</v>
          </cell>
          <cell r="L382">
            <v>0</v>
          </cell>
          <cell r="M382">
            <v>2</v>
          </cell>
          <cell r="N382">
            <v>0</v>
          </cell>
          <cell r="O382">
            <v>2</v>
          </cell>
          <cell r="P382">
            <v>0</v>
          </cell>
          <cell r="Q382">
            <v>0</v>
          </cell>
        </row>
        <row r="383">
          <cell r="E383">
            <v>2789345</v>
          </cell>
          <cell r="F383">
            <v>0</v>
          </cell>
          <cell r="H383">
            <v>0</v>
          </cell>
          <cell r="I383">
            <v>0</v>
          </cell>
          <cell r="K383">
            <v>0</v>
          </cell>
          <cell r="L383">
            <v>0</v>
          </cell>
          <cell r="M383">
            <v>2</v>
          </cell>
          <cell r="N383">
            <v>0</v>
          </cell>
          <cell r="O383">
            <v>2</v>
          </cell>
          <cell r="P383">
            <v>0</v>
          </cell>
          <cell r="Q383">
            <v>0</v>
          </cell>
        </row>
        <row r="384">
          <cell r="E384">
            <v>2789353</v>
          </cell>
          <cell r="F384">
            <v>0</v>
          </cell>
          <cell r="H384">
            <v>0</v>
          </cell>
          <cell r="I384">
            <v>0</v>
          </cell>
          <cell r="K384">
            <v>0</v>
          </cell>
          <cell r="L384">
            <v>7</v>
          </cell>
          <cell r="M384">
            <v>17</v>
          </cell>
          <cell r="N384">
            <v>41.2</v>
          </cell>
          <cell r="O384">
            <v>17</v>
          </cell>
          <cell r="P384">
            <v>7</v>
          </cell>
          <cell r="Q384">
            <v>0.41176470588235292</v>
          </cell>
        </row>
        <row r="385">
          <cell r="E385">
            <v>6885284</v>
          </cell>
          <cell r="F385">
            <v>0</v>
          </cell>
          <cell r="H385">
            <v>0</v>
          </cell>
          <cell r="I385">
            <v>0</v>
          </cell>
          <cell r="K385">
            <v>0</v>
          </cell>
          <cell r="L385">
            <v>0</v>
          </cell>
          <cell r="M385">
            <v>2</v>
          </cell>
          <cell r="N385">
            <v>0</v>
          </cell>
          <cell r="O385">
            <v>2</v>
          </cell>
          <cell r="P385">
            <v>0</v>
          </cell>
          <cell r="Q385">
            <v>0</v>
          </cell>
        </row>
        <row r="386">
          <cell r="E386">
            <v>7544529</v>
          </cell>
          <cell r="F386">
            <v>0</v>
          </cell>
          <cell r="H386">
            <v>0</v>
          </cell>
          <cell r="I386">
            <v>5</v>
          </cell>
          <cell r="J386">
            <v>10</v>
          </cell>
          <cell r="K386">
            <v>50</v>
          </cell>
          <cell r="L386">
            <v>0</v>
          </cell>
          <cell r="N386">
            <v>0</v>
          </cell>
          <cell r="O386">
            <v>10</v>
          </cell>
          <cell r="P386">
            <v>5</v>
          </cell>
          <cell r="Q386">
            <v>0.5</v>
          </cell>
        </row>
        <row r="387">
          <cell r="E387">
            <v>2087804</v>
          </cell>
          <cell r="F387">
            <v>0</v>
          </cell>
          <cell r="G387">
            <v>1</v>
          </cell>
          <cell r="H387">
            <v>0</v>
          </cell>
          <cell r="I387">
            <v>19</v>
          </cell>
          <cell r="J387">
            <v>20</v>
          </cell>
          <cell r="K387">
            <v>95</v>
          </cell>
          <cell r="L387">
            <v>0</v>
          </cell>
          <cell r="N387">
            <v>0</v>
          </cell>
          <cell r="O387">
            <v>21</v>
          </cell>
          <cell r="P387">
            <v>19</v>
          </cell>
          <cell r="Q387">
            <v>0.90476190476190477</v>
          </cell>
        </row>
        <row r="388">
          <cell r="E388">
            <v>7711077</v>
          </cell>
          <cell r="F388">
            <v>0</v>
          </cell>
          <cell r="H388">
            <v>0</v>
          </cell>
          <cell r="I388">
            <v>0</v>
          </cell>
          <cell r="K388">
            <v>0</v>
          </cell>
          <cell r="L388">
            <v>0</v>
          </cell>
          <cell r="M388">
            <v>5</v>
          </cell>
          <cell r="N388">
            <v>0</v>
          </cell>
          <cell r="O388">
            <v>5</v>
          </cell>
          <cell r="P388">
            <v>0</v>
          </cell>
          <cell r="Q388">
            <v>0</v>
          </cell>
        </row>
        <row r="389">
          <cell r="E389">
            <v>9364226</v>
          </cell>
          <cell r="F389">
            <v>0</v>
          </cell>
          <cell r="H389">
            <v>0</v>
          </cell>
          <cell r="I389">
            <v>0</v>
          </cell>
          <cell r="K389">
            <v>0</v>
          </cell>
          <cell r="L389">
            <v>5</v>
          </cell>
          <cell r="M389">
            <v>5</v>
          </cell>
          <cell r="N389">
            <v>100</v>
          </cell>
          <cell r="O389">
            <v>5</v>
          </cell>
          <cell r="P389">
            <v>5</v>
          </cell>
          <cell r="Q389">
            <v>1</v>
          </cell>
        </row>
        <row r="390">
          <cell r="E390">
            <v>2024438</v>
          </cell>
          <cell r="F390">
            <v>0</v>
          </cell>
          <cell r="H390">
            <v>0</v>
          </cell>
          <cell r="I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 t="e">
            <v>#DIV/0!</v>
          </cell>
        </row>
        <row r="391">
          <cell r="E391">
            <v>9297715</v>
          </cell>
          <cell r="F391">
            <v>0</v>
          </cell>
          <cell r="G391">
            <v>1</v>
          </cell>
          <cell r="H391">
            <v>0</v>
          </cell>
          <cell r="I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1</v>
          </cell>
          <cell r="P391">
            <v>0</v>
          </cell>
          <cell r="Q391">
            <v>0</v>
          </cell>
        </row>
        <row r="392">
          <cell r="E392">
            <v>7135173</v>
          </cell>
          <cell r="F392">
            <v>0</v>
          </cell>
          <cell r="H392">
            <v>0</v>
          </cell>
          <cell r="I392">
            <v>0</v>
          </cell>
          <cell r="K392">
            <v>0</v>
          </cell>
          <cell r="L392">
            <v>6</v>
          </cell>
          <cell r="M392">
            <v>6</v>
          </cell>
          <cell r="N392">
            <v>100</v>
          </cell>
          <cell r="O392">
            <v>6</v>
          </cell>
          <cell r="P392">
            <v>6</v>
          </cell>
          <cell r="Q392">
            <v>1</v>
          </cell>
        </row>
        <row r="393">
          <cell r="E393">
            <v>6817890</v>
          </cell>
          <cell r="H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 t="e">
            <v>#DIV/0!</v>
          </cell>
        </row>
        <row r="394">
          <cell r="E394">
            <v>2716097</v>
          </cell>
          <cell r="F394">
            <v>0</v>
          </cell>
          <cell r="G394">
            <v>4</v>
          </cell>
          <cell r="H394">
            <v>0</v>
          </cell>
          <cell r="I394">
            <v>39</v>
          </cell>
          <cell r="J394">
            <v>60</v>
          </cell>
          <cell r="K394">
            <v>65</v>
          </cell>
          <cell r="L394">
            <v>0</v>
          </cell>
          <cell r="N394">
            <v>0</v>
          </cell>
          <cell r="O394">
            <v>64</v>
          </cell>
          <cell r="P394">
            <v>39</v>
          </cell>
          <cell r="Q394">
            <v>0.609375</v>
          </cell>
        </row>
        <row r="395">
          <cell r="E395">
            <v>105589</v>
          </cell>
          <cell r="F395">
            <v>0</v>
          </cell>
          <cell r="H395">
            <v>0</v>
          </cell>
          <cell r="I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 t="e">
            <v>#DIV/0!</v>
          </cell>
        </row>
        <row r="396">
          <cell r="E396">
            <v>3008398</v>
          </cell>
          <cell r="H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 t="e">
            <v>#DIV/0!</v>
          </cell>
        </row>
        <row r="397">
          <cell r="E397">
            <v>5654688</v>
          </cell>
          <cell r="H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 t="e">
            <v>#DIV/0!</v>
          </cell>
        </row>
        <row r="398">
          <cell r="E398">
            <v>2025760</v>
          </cell>
          <cell r="H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 t="e">
            <v>#DIV/0!</v>
          </cell>
        </row>
        <row r="399">
          <cell r="E399">
            <v>2078740</v>
          </cell>
          <cell r="H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 t="e">
            <v>#DIV/0!</v>
          </cell>
        </row>
        <row r="400">
          <cell r="E400">
            <v>3221792</v>
          </cell>
          <cell r="H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 t="e">
            <v>#DIV/0!</v>
          </cell>
        </row>
        <row r="401">
          <cell r="E401">
            <v>6998704</v>
          </cell>
          <cell r="F401">
            <v>0</v>
          </cell>
          <cell r="H401">
            <v>0</v>
          </cell>
          <cell r="I401">
            <v>27</v>
          </cell>
          <cell r="J401">
            <v>40</v>
          </cell>
          <cell r="K401">
            <v>67.5</v>
          </cell>
          <cell r="L401">
            <v>0</v>
          </cell>
          <cell r="N401">
            <v>0</v>
          </cell>
          <cell r="O401">
            <v>40</v>
          </cell>
          <cell r="P401">
            <v>27</v>
          </cell>
          <cell r="Q401">
            <v>0.67500000000000004</v>
          </cell>
        </row>
        <row r="402">
          <cell r="E402">
            <v>2025752</v>
          </cell>
          <cell r="F402">
            <v>3</v>
          </cell>
          <cell r="G402">
            <v>5</v>
          </cell>
          <cell r="H402">
            <v>60</v>
          </cell>
          <cell r="I402">
            <v>10</v>
          </cell>
          <cell r="J402">
            <v>15</v>
          </cell>
          <cell r="K402">
            <v>66.7</v>
          </cell>
          <cell r="L402">
            <v>0</v>
          </cell>
          <cell r="N402">
            <v>0</v>
          </cell>
          <cell r="O402">
            <v>20</v>
          </cell>
          <cell r="P402">
            <v>13</v>
          </cell>
          <cell r="Q402">
            <v>0.65</v>
          </cell>
        </row>
        <row r="403">
          <cell r="E403">
            <v>104795</v>
          </cell>
          <cell r="F403">
            <v>0</v>
          </cell>
          <cell r="H403">
            <v>0</v>
          </cell>
          <cell r="I403">
            <v>44</v>
          </cell>
          <cell r="J403">
            <v>60</v>
          </cell>
          <cell r="K403">
            <v>73.3</v>
          </cell>
          <cell r="L403">
            <v>0</v>
          </cell>
          <cell r="N403">
            <v>0</v>
          </cell>
          <cell r="O403">
            <v>60</v>
          </cell>
          <cell r="P403">
            <v>44</v>
          </cell>
          <cell r="Q403">
            <v>0.73333333333333328</v>
          </cell>
        </row>
        <row r="404">
          <cell r="E404">
            <v>102792</v>
          </cell>
          <cell r="F404">
            <v>0</v>
          </cell>
          <cell r="H404">
            <v>0</v>
          </cell>
          <cell r="I404">
            <v>0</v>
          </cell>
          <cell r="K404">
            <v>0</v>
          </cell>
          <cell r="L404">
            <v>9</v>
          </cell>
          <cell r="M404">
            <v>20</v>
          </cell>
          <cell r="N404">
            <v>45</v>
          </cell>
          <cell r="O404">
            <v>20</v>
          </cell>
          <cell r="P404">
            <v>9</v>
          </cell>
          <cell r="Q404">
            <v>0.45</v>
          </cell>
        </row>
        <row r="405">
          <cell r="E405">
            <v>102806</v>
          </cell>
          <cell r="F405">
            <v>0</v>
          </cell>
          <cell r="H405">
            <v>0</v>
          </cell>
          <cell r="I405">
            <v>0</v>
          </cell>
          <cell r="K405">
            <v>0</v>
          </cell>
          <cell r="L405">
            <v>12</v>
          </cell>
          <cell r="M405">
            <v>20</v>
          </cell>
          <cell r="N405">
            <v>60</v>
          </cell>
          <cell r="O405">
            <v>20</v>
          </cell>
          <cell r="P405">
            <v>12</v>
          </cell>
          <cell r="Q405">
            <v>0.6</v>
          </cell>
        </row>
        <row r="406">
          <cell r="E406">
            <v>2081636</v>
          </cell>
          <cell r="H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 t="e">
            <v>#DIV/0!</v>
          </cell>
        </row>
        <row r="407">
          <cell r="E407">
            <v>2698463</v>
          </cell>
          <cell r="F407">
            <v>0</v>
          </cell>
          <cell r="H407">
            <v>0</v>
          </cell>
          <cell r="I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 t="e">
            <v>#DIV/0!</v>
          </cell>
        </row>
        <row r="408">
          <cell r="E408">
            <v>2698471</v>
          </cell>
          <cell r="F408">
            <v>0</v>
          </cell>
          <cell r="H408">
            <v>0</v>
          </cell>
          <cell r="I408">
            <v>4</v>
          </cell>
          <cell r="J408">
            <v>13</v>
          </cell>
          <cell r="K408">
            <v>30.8</v>
          </cell>
          <cell r="L408">
            <v>0</v>
          </cell>
          <cell r="N408">
            <v>0</v>
          </cell>
          <cell r="O408">
            <v>13</v>
          </cell>
          <cell r="P408">
            <v>4</v>
          </cell>
          <cell r="Q408">
            <v>0.30769230769230771</v>
          </cell>
        </row>
        <row r="409">
          <cell r="E409">
            <v>2079720</v>
          </cell>
          <cell r="F409">
            <v>1</v>
          </cell>
          <cell r="G409">
            <v>3</v>
          </cell>
          <cell r="H409">
            <v>33.299999999999997</v>
          </cell>
          <cell r="I409">
            <v>26</v>
          </cell>
          <cell r="J409">
            <v>30</v>
          </cell>
          <cell r="K409">
            <v>86.7</v>
          </cell>
          <cell r="L409">
            <v>0</v>
          </cell>
          <cell r="N409">
            <v>0</v>
          </cell>
          <cell r="O409">
            <v>33</v>
          </cell>
          <cell r="P409">
            <v>27</v>
          </cell>
          <cell r="Q409">
            <v>0.81818181818181823</v>
          </cell>
        </row>
        <row r="410">
          <cell r="E410">
            <v>2080354</v>
          </cell>
          <cell r="F410">
            <v>0</v>
          </cell>
          <cell r="H410">
            <v>0</v>
          </cell>
          <cell r="I410">
            <v>1</v>
          </cell>
          <cell r="J410">
            <v>9</v>
          </cell>
          <cell r="K410">
            <v>11.1</v>
          </cell>
          <cell r="L410">
            <v>0</v>
          </cell>
          <cell r="N410">
            <v>0</v>
          </cell>
          <cell r="O410">
            <v>9</v>
          </cell>
          <cell r="P410">
            <v>1</v>
          </cell>
          <cell r="Q410">
            <v>0.1111111111111111</v>
          </cell>
        </row>
        <row r="411">
          <cell r="E411">
            <v>6966594</v>
          </cell>
          <cell r="F411">
            <v>0</v>
          </cell>
          <cell r="H411">
            <v>0</v>
          </cell>
          <cell r="I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 t="e">
            <v>#DIV/0!</v>
          </cell>
        </row>
        <row r="412">
          <cell r="E412">
            <v>2080729</v>
          </cell>
          <cell r="F412">
            <v>0</v>
          </cell>
          <cell r="H412">
            <v>0</v>
          </cell>
          <cell r="I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 t="e">
            <v>#DIV/0!</v>
          </cell>
        </row>
        <row r="413">
          <cell r="E413">
            <v>3021378</v>
          </cell>
          <cell r="F413">
            <v>0</v>
          </cell>
          <cell r="H413">
            <v>0</v>
          </cell>
          <cell r="I413">
            <v>10</v>
          </cell>
          <cell r="J413">
            <v>10</v>
          </cell>
          <cell r="K413">
            <v>100</v>
          </cell>
          <cell r="L413">
            <v>3</v>
          </cell>
          <cell r="M413">
            <v>4</v>
          </cell>
          <cell r="N413">
            <v>75</v>
          </cell>
          <cell r="O413">
            <v>14</v>
          </cell>
          <cell r="P413">
            <v>13</v>
          </cell>
          <cell r="Q413">
            <v>0.9285714285714286</v>
          </cell>
        </row>
        <row r="414">
          <cell r="E414">
            <v>5033543</v>
          </cell>
          <cell r="F414">
            <v>0</v>
          </cell>
          <cell r="H414">
            <v>0</v>
          </cell>
          <cell r="I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 t="e">
            <v>#DIV/0!</v>
          </cell>
        </row>
        <row r="415">
          <cell r="E415">
            <v>9662561</v>
          </cell>
          <cell r="F415">
            <v>0</v>
          </cell>
          <cell r="H415">
            <v>0</v>
          </cell>
          <cell r="I415">
            <v>49</v>
          </cell>
          <cell r="J415">
            <v>52</v>
          </cell>
          <cell r="K415">
            <v>94.2</v>
          </cell>
          <cell r="L415">
            <v>0</v>
          </cell>
          <cell r="N415">
            <v>0</v>
          </cell>
          <cell r="O415">
            <v>52</v>
          </cell>
          <cell r="P415">
            <v>49</v>
          </cell>
          <cell r="Q415">
            <v>0.94230769230769229</v>
          </cell>
        </row>
        <row r="416">
          <cell r="E416">
            <v>3142531</v>
          </cell>
          <cell r="H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 t="e">
            <v>#DIV/0!</v>
          </cell>
        </row>
        <row r="417">
          <cell r="E417">
            <v>2092611</v>
          </cell>
          <cell r="F417">
            <v>0</v>
          </cell>
          <cell r="H417">
            <v>0</v>
          </cell>
          <cell r="I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 t="e">
            <v>#DIV/0!</v>
          </cell>
        </row>
        <row r="418">
          <cell r="E418">
            <v>636800</v>
          </cell>
          <cell r="F418">
            <v>0</v>
          </cell>
          <cell r="H418">
            <v>0</v>
          </cell>
          <cell r="I418">
            <v>10</v>
          </cell>
          <cell r="J418">
            <v>10</v>
          </cell>
          <cell r="K418">
            <v>100</v>
          </cell>
          <cell r="L418">
            <v>0</v>
          </cell>
          <cell r="N418">
            <v>0</v>
          </cell>
          <cell r="O418">
            <v>10</v>
          </cell>
          <cell r="P418">
            <v>10</v>
          </cell>
          <cell r="Q418">
            <v>1</v>
          </cell>
        </row>
        <row r="419">
          <cell r="E419">
            <v>2082381</v>
          </cell>
          <cell r="F419">
            <v>0</v>
          </cell>
          <cell r="H419">
            <v>0</v>
          </cell>
          <cell r="I419">
            <v>0</v>
          </cell>
          <cell r="K419">
            <v>0</v>
          </cell>
          <cell r="L419">
            <v>2</v>
          </cell>
          <cell r="M419">
            <v>6</v>
          </cell>
          <cell r="N419">
            <v>33.299999999999997</v>
          </cell>
          <cell r="O419">
            <v>6</v>
          </cell>
          <cell r="P419">
            <v>2</v>
          </cell>
          <cell r="Q419">
            <v>0.33333333333333331</v>
          </cell>
        </row>
        <row r="420">
          <cell r="E420">
            <v>255297</v>
          </cell>
          <cell r="F420">
            <v>0</v>
          </cell>
          <cell r="H420">
            <v>0</v>
          </cell>
          <cell r="I420">
            <v>20</v>
          </cell>
          <cell r="J420">
            <v>20</v>
          </cell>
          <cell r="K420">
            <v>100</v>
          </cell>
          <cell r="L420">
            <v>0</v>
          </cell>
          <cell r="N420">
            <v>0</v>
          </cell>
          <cell r="O420">
            <v>20</v>
          </cell>
          <cell r="P420">
            <v>20</v>
          </cell>
          <cell r="Q420">
            <v>1</v>
          </cell>
        </row>
        <row r="421">
          <cell r="E421">
            <v>3137163</v>
          </cell>
          <cell r="H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 t="e">
            <v>#DIV/0!</v>
          </cell>
        </row>
        <row r="422">
          <cell r="E422">
            <v>3137171</v>
          </cell>
          <cell r="H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 t="e">
            <v>#DIV/0!</v>
          </cell>
        </row>
        <row r="423">
          <cell r="E423">
            <v>2081296</v>
          </cell>
          <cell r="F423">
            <v>0</v>
          </cell>
          <cell r="H423">
            <v>0</v>
          </cell>
          <cell r="I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 t="e">
            <v>#DIV/0!</v>
          </cell>
        </row>
        <row r="424">
          <cell r="E424">
            <v>2095912</v>
          </cell>
          <cell r="F424">
            <v>0</v>
          </cell>
          <cell r="H424">
            <v>0</v>
          </cell>
          <cell r="I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 t="e">
            <v>#DIV/0!</v>
          </cell>
        </row>
        <row r="425">
          <cell r="E425">
            <v>2090376</v>
          </cell>
          <cell r="F425">
            <v>0</v>
          </cell>
          <cell r="H425">
            <v>0</v>
          </cell>
          <cell r="I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 t="e">
            <v>#DIV/0!</v>
          </cell>
        </row>
        <row r="426">
          <cell r="E426">
            <v>2078414</v>
          </cell>
          <cell r="F426">
            <v>0</v>
          </cell>
          <cell r="H426">
            <v>0</v>
          </cell>
          <cell r="I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 t="e">
            <v>#DIV/0!</v>
          </cell>
        </row>
        <row r="427">
          <cell r="E427">
            <v>2023865</v>
          </cell>
          <cell r="F427">
            <v>0</v>
          </cell>
          <cell r="H427">
            <v>0</v>
          </cell>
          <cell r="I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 t="e">
            <v>#DIV/0!</v>
          </cell>
        </row>
        <row r="428">
          <cell r="E428">
            <v>2053500</v>
          </cell>
          <cell r="F428">
            <v>0</v>
          </cell>
          <cell r="H428">
            <v>0</v>
          </cell>
          <cell r="I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 t="e">
            <v>#DIV/0!</v>
          </cell>
        </row>
        <row r="429">
          <cell r="E429">
            <v>2053519</v>
          </cell>
          <cell r="F429">
            <v>0</v>
          </cell>
          <cell r="H429">
            <v>0</v>
          </cell>
          <cell r="I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 t="e">
            <v>#DIV/0!</v>
          </cell>
        </row>
        <row r="430">
          <cell r="E430">
            <v>2082845</v>
          </cell>
          <cell r="F430">
            <v>0</v>
          </cell>
          <cell r="H430">
            <v>0</v>
          </cell>
          <cell r="I430">
            <v>14</v>
          </cell>
          <cell r="J430">
            <v>15</v>
          </cell>
          <cell r="K430">
            <v>93.3</v>
          </cell>
          <cell r="L430">
            <v>0</v>
          </cell>
          <cell r="N430">
            <v>0</v>
          </cell>
          <cell r="O430">
            <v>15</v>
          </cell>
          <cell r="P430">
            <v>14</v>
          </cell>
          <cell r="Q430">
            <v>0.93333333333333335</v>
          </cell>
        </row>
        <row r="431">
          <cell r="E431">
            <v>2083213</v>
          </cell>
          <cell r="F431">
            <v>0</v>
          </cell>
          <cell r="H431">
            <v>0</v>
          </cell>
          <cell r="I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 t="e">
            <v>#DIV/0!</v>
          </cell>
        </row>
        <row r="432">
          <cell r="E432">
            <v>2774720</v>
          </cell>
          <cell r="F432">
            <v>0</v>
          </cell>
          <cell r="H432">
            <v>0</v>
          </cell>
          <cell r="I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 t="e">
            <v>#DIV/0!</v>
          </cell>
        </row>
        <row r="433">
          <cell r="E433">
            <v>2077515</v>
          </cell>
          <cell r="F433">
            <v>0</v>
          </cell>
          <cell r="H433">
            <v>0</v>
          </cell>
          <cell r="I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 t="e">
            <v>#DIV/0!</v>
          </cell>
        </row>
        <row r="434">
          <cell r="E434">
            <v>2791668</v>
          </cell>
          <cell r="F434">
            <v>0</v>
          </cell>
          <cell r="H434">
            <v>0</v>
          </cell>
          <cell r="I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 t="e">
            <v>#DIV/0!</v>
          </cell>
        </row>
        <row r="435">
          <cell r="E435">
            <v>2083604</v>
          </cell>
          <cell r="F435">
            <v>0</v>
          </cell>
          <cell r="H435">
            <v>0</v>
          </cell>
          <cell r="I435">
            <v>15</v>
          </cell>
          <cell r="J435">
            <v>15</v>
          </cell>
          <cell r="K435">
            <v>100</v>
          </cell>
          <cell r="L435">
            <v>0</v>
          </cell>
          <cell r="N435">
            <v>0</v>
          </cell>
          <cell r="O435">
            <v>15</v>
          </cell>
          <cell r="P435">
            <v>15</v>
          </cell>
          <cell r="Q435">
            <v>1</v>
          </cell>
        </row>
        <row r="436">
          <cell r="E436">
            <v>2791676</v>
          </cell>
          <cell r="F436">
            <v>0</v>
          </cell>
          <cell r="H436">
            <v>0</v>
          </cell>
          <cell r="I436">
            <v>0</v>
          </cell>
          <cell r="K436">
            <v>0</v>
          </cell>
          <cell r="L436">
            <v>1</v>
          </cell>
          <cell r="M436">
            <v>9</v>
          </cell>
          <cell r="N436">
            <v>11.1</v>
          </cell>
          <cell r="O436">
            <v>9</v>
          </cell>
          <cell r="P436">
            <v>1</v>
          </cell>
          <cell r="Q436">
            <v>0.1111111111111111</v>
          </cell>
        </row>
        <row r="437">
          <cell r="E437">
            <v>2082632</v>
          </cell>
          <cell r="F437">
            <v>0</v>
          </cell>
          <cell r="H437">
            <v>0</v>
          </cell>
          <cell r="I437">
            <v>0</v>
          </cell>
          <cell r="K437">
            <v>0</v>
          </cell>
          <cell r="L437">
            <v>2</v>
          </cell>
          <cell r="M437">
            <v>5</v>
          </cell>
          <cell r="N437">
            <v>40</v>
          </cell>
          <cell r="O437">
            <v>5</v>
          </cell>
          <cell r="P437">
            <v>2</v>
          </cell>
          <cell r="Q437">
            <v>0.4</v>
          </cell>
        </row>
        <row r="438">
          <cell r="E438">
            <v>3003361</v>
          </cell>
          <cell r="H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 t="e">
            <v>#DIV/0!</v>
          </cell>
        </row>
        <row r="439">
          <cell r="E439">
            <v>213527</v>
          </cell>
          <cell r="F439">
            <v>0</v>
          </cell>
          <cell r="H439">
            <v>0</v>
          </cell>
          <cell r="I439">
            <v>10</v>
          </cell>
          <cell r="J439">
            <v>10</v>
          </cell>
          <cell r="K439">
            <v>100</v>
          </cell>
          <cell r="L439">
            <v>0</v>
          </cell>
          <cell r="N439">
            <v>0</v>
          </cell>
          <cell r="O439">
            <v>10</v>
          </cell>
          <cell r="P439">
            <v>10</v>
          </cell>
          <cell r="Q439">
            <v>1</v>
          </cell>
        </row>
        <row r="440">
          <cell r="E440">
            <v>105120</v>
          </cell>
          <cell r="F440">
            <v>0</v>
          </cell>
          <cell r="H440">
            <v>0</v>
          </cell>
          <cell r="I440">
            <v>0</v>
          </cell>
          <cell r="K440">
            <v>0</v>
          </cell>
          <cell r="L440">
            <v>8</v>
          </cell>
          <cell r="M440">
            <v>8</v>
          </cell>
          <cell r="N440">
            <v>100</v>
          </cell>
          <cell r="O440">
            <v>8</v>
          </cell>
          <cell r="P440">
            <v>8</v>
          </cell>
          <cell r="Q440">
            <v>1</v>
          </cell>
        </row>
        <row r="441">
          <cell r="E441">
            <v>9915354</v>
          </cell>
          <cell r="H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 t="e">
            <v>#DIV/0!</v>
          </cell>
        </row>
        <row r="442">
          <cell r="E442">
            <v>2790602</v>
          </cell>
          <cell r="F442">
            <v>1</v>
          </cell>
          <cell r="G442">
            <v>1</v>
          </cell>
          <cell r="H442">
            <v>100</v>
          </cell>
          <cell r="I442">
            <v>60</v>
          </cell>
          <cell r="J442">
            <v>60</v>
          </cell>
          <cell r="K442">
            <v>100</v>
          </cell>
          <cell r="L442">
            <v>0</v>
          </cell>
          <cell r="N442">
            <v>0</v>
          </cell>
          <cell r="O442">
            <v>61</v>
          </cell>
          <cell r="P442">
            <v>61</v>
          </cell>
          <cell r="Q442">
            <v>1</v>
          </cell>
        </row>
        <row r="443">
          <cell r="E443">
            <v>2790734</v>
          </cell>
          <cell r="F443">
            <v>0</v>
          </cell>
          <cell r="H443">
            <v>0</v>
          </cell>
          <cell r="I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 t="e">
            <v>#DIV/0!</v>
          </cell>
        </row>
        <row r="444">
          <cell r="E444">
            <v>2790580</v>
          </cell>
          <cell r="F444">
            <v>0</v>
          </cell>
          <cell r="H444">
            <v>0</v>
          </cell>
          <cell r="I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 t="e">
            <v>#DIV/0!</v>
          </cell>
        </row>
        <row r="445">
          <cell r="E445">
            <v>2790556</v>
          </cell>
          <cell r="F445">
            <v>0</v>
          </cell>
          <cell r="H445">
            <v>0</v>
          </cell>
          <cell r="I445">
            <v>1</v>
          </cell>
          <cell r="J445">
            <v>1</v>
          </cell>
          <cell r="K445">
            <v>100</v>
          </cell>
          <cell r="L445">
            <v>0</v>
          </cell>
          <cell r="N445">
            <v>0</v>
          </cell>
          <cell r="O445">
            <v>1</v>
          </cell>
          <cell r="P445">
            <v>1</v>
          </cell>
          <cell r="Q445">
            <v>1</v>
          </cell>
        </row>
        <row r="446">
          <cell r="E446">
            <v>2790661</v>
          </cell>
          <cell r="H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 t="e">
            <v>#DIV/0!</v>
          </cell>
        </row>
        <row r="447">
          <cell r="E447">
            <v>2790564</v>
          </cell>
          <cell r="F447">
            <v>0</v>
          </cell>
          <cell r="H447">
            <v>0</v>
          </cell>
          <cell r="I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 t="e">
            <v>#DIV/0!</v>
          </cell>
        </row>
        <row r="448">
          <cell r="E448">
            <v>2791730</v>
          </cell>
          <cell r="F448">
            <v>0</v>
          </cell>
          <cell r="H448">
            <v>0</v>
          </cell>
          <cell r="I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 t="e">
            <v>#DIV/0!</v>
          </cell>
        </row>
        <row r="449">
          <cell r="E449">
            <v>2748223</v>
          </cell>
          <cell r="F449">
            <v>0</v>
          </cell>
          <cell r="H449">
            <v>0</v>
          </cell>
          <cell r="I449">
            <v>46</v>
          </cell>
          <cell r="J449">
            <v>46</v>
          </cell>
          <cell r="K449">
            <v>100</v>
          </cell>
          <cell r="L449">
            <v>0</v>
          </cell>
          <cell r="N449">
            <v>0</v>
          </cell>
          <cell r="O449">
            <v>46</v>
          </cell>
          <cell r="P449">
            <v>46</v>
          </cell>
          <cell r="Q449">
            <v>1</v>
          </cell>
        </row>
        <row r="450">
          <cell r="E450">
            <v>2090309</v>
          </cell>
          <cell r="F450">
            <v>0</v>
          </cell>
          <cell r="H450">
            <v>0</v>
          </cell>
          <cell r="I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 t="e">
            <v>#DIV/0!</v>
          </cell>
        </row>
        <row r="451">
          <cell r="E451">
            <v>650595</v>
          </cell>
          <cell r="F451">
            <v>0</v>
          </cell>
          <cell r="H451">
            <v>0</v>
          </cell>
          <cell r="I451">
            <v>6</v>
          </cell>
          <cell r="J451">
            <v>11</v>
          </cell>
          <cell r="K451">
            <v>54.5</v>
          </cell>
          <cell r="L451">
            <v>0</v>
          </cell>
          <cell r="N451">
            <v>0</v>
          </cell>
          <cell r="O451">
            <v>11</v>
          </cell>
          <cell r="P451">
            <v>6</v>
          </cell>
          <cell r="Q451">
            <v>0.54545454545454541</v>
          </cell>
        </row>
        <row r="452">
          <cell r="E452">
            <v>7612990</v>
          </cell>
          <cell r="H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 t="e">
            <v>#DIV/0!</v>
          </cell>
        </row>
        <row r="453">
          <cell r="E453">
            <v>81825</v>
          </cell>
          <cell r="H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 t="e">
            <v>#DIV/0!</v>
          </cell>
        </row>
        <row r="454">
          <cell r="E454">
            <v>2081784</v>
          </cell>
          <cell r="H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Q454" t="e">
            <v>#DIV/0!</v>
          </cell>
        </row>
        <row r="455">
          <cell r="E455">
            <v>2791684</v>
          </cell>
          <cell r="F455">
            <v>0</v>
          </cell>
          <cell r="H455">
            <v>0</v>
          </cell>
          <cell r="I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 t="e">
            <v>#DIV/0!</v>
          </cell>
        </row>
        <row r="456">
          <cell r="E456">
            <v>2090333</v>
          </cell>
          <cell r="F456">
            <v>0</v>
          </cell>
          <cell r="H456">
            <v>0</v>
          </cell>
          <cell r="I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 t="e">
            <v>#DIV/0!</v>
          </cell>
        </row>
        <row r="457">
          <cell r="E457">
            <v>7210094</v>
          </cell>
          <cell r="F457">
            <v>0</v>
          </cell>
          <cell r="H457">
            <v>0</v>
          </cell>
          <cell r="I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 t="e">
            <v>#DIV/0!</v>
          </cell>
        </row>
        <row r="458">
          <cell r="E458">
            <v>2791692</v>
          </cell>
          <cell r="F458">
            <v>0</v>
          </cell>
          <cell r="H458">
            <v>0</v>
          </cell>
          <cell r="I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 t="e">
            <v>#DIV/0!</v>
          </cell>
        </row>
        <row r="459">
          <cell r="E459">
            <v>2790637</v>
          </cell>
          <cell r="F459">
            <v>0</v>
          </cell>
          <cell r="H459">
            <v>0</v>
          </cell>
          <cell r="I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 t="e">
            <v>#DIV/0!</v>
          </cell>
        </row>
        <row r="460">
          <cell r="E460">
            <v>2092638</v>
          </cell>
          <cell r="F460">
            <v>0</v>
          </cell>
          <cell r="H460">
            <v>0</v>
          </cell>
          <cell r="I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 t="e">
            <v>#DIV/0!</v>
          </cell>
        </row>
        <row r="461">
          <cell r="E461">
            <v>2791706</v>
          </cell>
          <cell r="F461">
            <v>0</v>
          </cell>
          <cell r="H461">
            <v>0</v>
          </cell>
          <cell r="I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 t="e">
            <v>#DIV/0!</v>
          </cell>
        </row>
        <row r="462">
          <cell r="E462">
            <v>2791714</v>
          </cell>
          <cell r="F462">
            <v>0</v>
          </cell>
          <cell r="H462">
            <v>0</v>
          </cell>
          <cell r="I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 t="e">
            <v>#DIV/0!</v>
          </cell>
        </row>
        <row r="463">
          <cell r="E463">
            <v>2093227</v>
          </cell>
          <cell r="F463">
            <v>0</v>
          </cell>
          <cell r="H463">
            <v>0</v>
          </cell>
          <cell r="I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 t="e">
            <v>#DIV/0!</v>
          </cell>
        </row>
        <row r="464">
          <cell r="E464">
            <v>2751674</v>
          </cell>
          <cell r="H464">
            <v>0</v>
          </cell>
          <cell r="K464">
            <v>0</v>
          </cell>
          <cell r="N464">
            <v>0</v>
          </cell>
          <cell r="O464">
            <v>0</v>
          </cell>
          <cell r="P464">
            <v>0</v>
          </cell>
          <cell r="Q464" t="e">
            <v>#DIV/0!</v>
          </cell>
        </row>
        <row r="465">
          <cell r="E465">
            <v>2079224</v>
          </cell>
          <cell r="F465">
            <v>0</v>
          </cell>
          <cell r="H465">
            <v>0</v>
          </cell>
          <cell r="I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 t="e">
            <v>#DIV/0!</v>
          </cell>
        </row>
        <row r="466">
          <cell r="E466">
            <v>2076942</v>
          </cell>
          <cell r="F466">
            <v>0</v>
          </cell>
          <cell r="H466">
            <v>0</v>
          </cell>
          <cell r="I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 t="e">
            <v>#DIV/0!</v>
          </cell>
        </row>
        <row r="467">
          <cell r="E467">
            <v>2790653</v>
          </cell>
          <cell r="F467">
            <v>0</v>
          </cell>
          <cell r="H467">
            <v>0</v>
          </cell>
          <cell r="I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 t="e">
            <v>#DIV/0!</v>
          </cell>
        </row>
        <row r="468">
          <cell r="E468">
            <v>2083086</v>
          </cell>
          <cell r="F468">
            <v>0</v>
          </cell>
          <cell r="H468">
            <v>0</v>
          </cell>
          <cell r="I468">
            <v>10</v>
          </cell>
          <cell r="J468">
            <v>10</v>
          </cell>
          <cell r="K468">
            <v>100</v>
          </cell>
          <cell r="L468">
            <v>9</v>
          </cell>
          <cell r="M468">
            <v>10</v>
          </cell>
          <cell r="N468">
            <v>90</v>
          </cell>
          <cell r="O468">
            <v>20</v>
          </cell>
          <cell r="P468">
            <v>19</v>
          </cell>
          <cell r="Q468">
            <v>0.95</v>
          </cell>
        </row>
        <row r="469">
          <cell r="E469">
            <v>2791722</v>
          </cell>
          <cell r="F469">
            <v>2</v>
          </cell>
          <cell r="G469">
            <v>2</v>
          </cell>
          <cell r="H469">
            <v>100</v>
          </cell>
          <cell r="I469">
            <v>28</v>
          </cell>
          <cell r="J469">
            <v>28</v>
          </cell>
          <cell r="K469">
            <v>100</v>
          </cell>
          <cell r="L469">
            <v>0</v>
          </cell>
          <cell r="N469">
            <v>0</v>
          </cell>
          <cell r="O469">
            <v>30</v>
          </cell>
          <cell r="P469">
            <v>30</v>
          </cell>
          <cell r="Q469">
            <v>1</v>
          </cell>
        </row>
        <row r="470">
          <cell r="E470">
            <v>2079976</v>
          </cell>
          <cell r="F470">
            <v>0</v>
          </cell>
          <cell r="H470">
            <v>0</v>
          </cell>
          <cell r="I470">
            <v>6</v>
          </cell>
          <cell r="J470">
            <v>10</v>
          </cell>
          <cell r="K470">
            <v>60</v>
          </cell>
          <cell r="L470">
            <v>0</v>
          </cell>
          <cell r="N470">
            <v>0</v>
          </cell>
          <cell r="O470">
            <v>10</v>
          </cell>
          <cell r="P470">
            <v>6</v>
          </cell>
          <cell r="Q470">
            <v>0.6</v>
          </cell>
        </row>
        <row r="471">
          <cell r="E471">
            <v>2077582</v>
          </cell>
          <cell r="F471">
            <v>0</v>
          </cell>
          <cell r="H471">
            <v>0</v>
          </cell>
          <cell r="I471">
            <v>15</v>
          </cell>
          <cell r="J471">
            <v>15</v>
          </cell>
          <cell r="K471">
            <v>100</v>
          </cell>
          <cell r="L471">
            <v>0</v>
          </cell>
          <cell r="N471">
            <v>0</v>
          </cell>
          <cell r="O471">
            <v>15</v>
          </cell>
          <cell r="P471">
            <v>15</v>
          </cell>
          <cell r="Q471">
            <v>1</v>
          </cell>
        </row>
        <row r="472">
          <cell r="E472">
            <v>5416302</v>
          </cell>
          <cell r="H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 t="e">
            <v>#DIV/0!</v>
          </cell>
        </row>
        <row r="473">
          <cell r="E473">
            <v>3060616</v>
          </cell>
          <cell r="H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 t="e">
            <v>#DIV/0!</v>
          </cell>
        </row>
        <row r="474">
          <cell r="E474">
            <v>2758245</v>
          </cell>
          <cell r="F474">
            <v>0</v>
          </cell>
          <cell r="H474">
            <v>0</v>
          </cell>
          <cell r="I474">
            <v>15</v>
          </cell>
          <cell r="J474">
            <v>16</v>
          </cell>
          <cell r="K474">
            <v>93.8</v>
          </cell>
          <cell r="L474">
            <v>0</v>
          </cell>
          <cell r="N474">
            <v>0</v>
          </cell>
          <cell r="O474">
            <v>16</v>
          </cell>
          <cell r="P474">
            <v>15</v>
          </cell>
          <cell r="Q474">
            <v>0.9375</v>
          </cell>
        </row>
        <row r="475">
          <cell r="E475">
            <v>2081725</v>
          </cell>
          <cell r="F475">
            <v>0</v>
          </cell>
          <cell r="H475">
            <v>0</v>
          </cell>
          <cell r="I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 t="e">
            <v>#DIV/0!</v>
          </cell>
        </row>
        <row r="476">
          <cell r="E476">
            <v>3518949</v>
          </cell>
          <cell r="H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 t="e">
            <v>#DIV/0!</v>
          </cell>
        </row>
        <row r="477">
          <cell r="E477">
            <v>2082942</v>
          </cell>
          <cell r="F477">
            <v>0</v>
          </cell>
          <cell r="H477">
            <v>0</v>
          </cell>
          <cell r="I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 t="e">
            <v>#DIV/0!</v>
          </cell>
        </row>
        <row r="478">
          <cell r="E478">
            <v>6603378</v>
          </cell>
          <cell r="F478">
            <v>0</v>
          </cell>
          <cell r="H478">
            <v>0</v>
          </cell>
          <cell r="I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 t="e">
            <v>#DIV/0!</v>
          </cell>
        </row>
        <row r="479">
          <cell r="E479">
            <v>2791749</v>
          </cell>
          <cell r="F479">
            <v>0</v>
          </cell>
          <cell r="H479">
            <v>0</v>
          </cell>
          <cell r="I479">
            <v>3</v>
          </cell>
          <cell r="J479">
            <v>8</v>
          </cell>
          <cell r="K479">
            <v>37.5</v>
          </cell>
          <cell r="L479">
            <v>0</v>
          </cell>
          <cell r="N479">
            <v>0</v>
          </cell>
          <cell r="O479">
            <v>8</v>
          </cell>
          <cell r="P479">
            <v>3</v>
          </cell>
          <cell r="Q479">
            <v>0.375</v>
          </cell>
        </row>
        <row r="480">
          <cell r="E480">
            <v>2081350</v>
          </cell>
          <cell r="F480">
            <v>0</v>
          </cell>
          <cell r="H480">
            <v>0</v>
          </cell>
          <cell r="I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 t="e">
            <v>#DIV/0!</v>
          </cell>
        </row>
        <row r="481">
          <cell r="E481">
            <v>2790998</v>
          </cell>
          <cell r="F481">
            <v>0</v>
          </cell>
          <cell r="H481">
            <v>0</v>
          </cell>
          <cell r="I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 t="e">
            <v>#DIV/0!</v>
          </cell>
        </row>
        <row r="482">
          <cell r="E482">
            <v>2080370</v>
          </cell>
          <cell r="F482">
            <v>0</v>
          </cell>
          <cell r="H482">
            <v>0</v>
          </cell>
          <cell r="I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 t="e">
            <v>#DIV/0!</v>
          </cell>
        </row>
        <row r="483">
          <cell r="E483">
            <v>2791757</v>
          </cell>
          <cell r="F483">
            <v>0</v>
          </cell>
          <cell r="H483">
            <v>0</v>
          </cell>
          <cell r="I483">
            <v>1</v>
          </cell>
          <cell r="J483">
            <v>2</v>
          </cell>
          <cell r="K483">
            <v>50</v>
          </cell>
          <cell r="L483">
            <v>0</v>
          </cell>
          <cell r="N483">
            <v>0</v>
          </cell>
          <cell r="O483">
            <v>2</v>
          </cell>
          <cell r="P483">
            <v>1</v>
          </cell>
          <cell r="Q483">
            <v>0.5</v>
          </cell>
        </row>
        <row r="484">
          <cell r="E484">
            <v>2790610</v>
          </cell>
          <cell r="F484">
            <v>0</v>
          </cell>
          <cell r="H484">
            <v>0</v>
          </cell>
          <cell r="I484">
            <v>15</v>
          </cell>
          <cell r="J484">
            <v>16</v>
          </cell>
          <cell r="K484">
            <v>93.8</v>
          </cell>
          <cell r="L484">
            <v>0</v>
          </cell>
          <cell r="N484">
            <v>0</v>
          </cell>
          <cell r="O484">
            <v>16</v>
          </cell>
          <cell r="P484">
            <v>15</v>
          </cell>
          <cell r="Q484">
            <v>0.9375</v>
          </cell>
        </row>
        <row r="485">
          <cell r="E485">
            <v>2080443</v>
          </cell>
          <cell r="F485">
            <v>0</v>
          </cell>
          <cell r="H485">
            <v>0</v>
          </cell>
          <cell r="I485">
            <v>5</v>
          </cell>
          <cell r="J485">
            <v>5</v>
          </cell>
          <cell r="K485">
            <v>100</v>
          </cell>
          <cell r="L485">
            <v>0</v>
          </cell>
          <cell r="N485">
            <v>0</v>
          </cell>
          <cell r="O485">
            <v>5</v>
          </cell>
          <cell r="P485">
            <v>5</v>
          </cell>
          <cell r="Q485">
            <v>1</v>
          </cell>
        </row>
        <row r="486">
          <cell r="E486">
            <v>2082934</v>
          </cell>
          <cell r="F486">
            <v>0</v>
          </cell>
          <cell r="H486">
            <v>0</v>
          </cell>
          <cell r="I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 t="e">
            <v>#DIV/0!</v>
          </cell>
        </row>
        <row r="487">
          <cell r="E487">
            <v>2079879</v>
          </cell>
          <cell r="F487">
            <v>0</v>
          </cell>
          <cell r="H487">
            <v>0</v>
          </cell>
          <cell r="I487">
            <v>10</v>
          </cell>
          <cell r="J487">
            <v>10</v>
          </cell>
          <cell r="K487">
            <v>100</v>
          </cell>
          <cell r="L487">
            <v>0</v>
          </cell>
          <cell r="N487">
            <v>0</v>
          </cell>
          <cell r="O487">
            <v>10</v>
          </cell>
          <cell r="P487">
            <v>10</v>
          </cell>
          <cell r="Q487">
            <v>1</v>
          </cell>
        </row>
        <row r="488">
          <cell r="E488">
            <v>2080605</v>
          </cell>
          <cell r="F488">
            <v>0</v>
          </cell>
          <cell r="H488">
            <v>0</v>
          </cell>
          <cell r="I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 t="e">
            <v>#DIV/0!</v>
          </cell>
        </row>
        <row r="489">
          <cell r="E489">
            <v>2077558</v>
          </cell>
          <cell r="F489">
            <v>0</v>
          </cell>
          <cell r="H489">
            <v>0</v>
          </cell>
          <cell r="I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 t="e">
            <v>#DIV/0!</v>
          </cell>
        </row>
        <row r="490">
          <cell r="E490">
            <v>2082179</v>
          </cell>
          <cell r="H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 t="e">
            <v>#DIV/0!</v>
          </cell>
        </row>
        <row r="491">
          <cell r="E491">
            <v>9128581</v>
          </cell>
          <cell r="H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 t="e">
            <v>#DIV/0!</v>
          </cell>
        </row>
        <row r="492">
          <cell r="E492">
            <v>2688700</v>
          </cell>
          <cell r="H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 t="e">
            <v>#DIV/0!</v>
          </cell>
        </row>
        <row r="493">
          <cell r="E493">
            <v>2058790</v>
          </cell>
          <cell r="F493">
            <v>0</v>
          </cell>
          <cell r="H493">
            <v>0</v>
          </cell>
          <cell r="I493">
            <v>19</v>
          </cell>
          <cell r="J493">
            <v>20</v>
          </cell>
          <cell r="K493">
            <v>95</v>
          </cell>
          <cell r="L493">
            <v>0</v>
          </cell>
          <cell r="N493">
            <v>0</v>
          </cell>
          <cell r="O493">
            <v>20</v>
          </cell>
          <cell r="P493">
            <v>19</v>
          </cell>
          <cell r="Q493">
            <v>0.95</v>
          </cell>
        </row>
        <row r="494">
          <cell r="E494">
            <v>2081733</v>
          </cell>
          <cell r="F494">
            <v>0</v>
          </cell>
          <cell r="H494">
            <v>0</v>
          </cell>
          <cell r="I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 t="e">
            <v>#DIV/0!</v>
          </cell>
        </row>
        <row r="495">
          <cell r="E495">
            <v>3038130</v>
          </cell>
          <cell r="H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 t="e">
            <v>#DIV/0!</v>
          </cell>
        </row>
        <row r="496">
          <cell r="E496">
            <v>2082195</v>
          </cell>
          <cell r="F496">
            <v>0</v>
          </cell>
          <cell r="H496">
            <v>0</v>
          </cell>
          <cell r="I496">
            <v>4</v>
          </cell>
          <cell r="J496">
            <v>4</v>
          </cell>
          <cell r="K496">
            <v>100</v>
          </cell>
          <cell r="L496">
            <v>2</v>
          </cell>
          <cell r="M496">
            <v>2</v>
          </cell>
          <cell r="N496">
            <v>100</v>
          </cell>
          <cell r="O496">
            <v>6</v>
          </cell>
          <cell r="P496">
            <v>6</v>
          </cell>
          <cell r="Q496">
            <v>1</v>
          </cell>
        </row>
        <row r="497">
          <cell r="E497">
            <v>2084317</v>
          </cell>
          <cell r="F497">
            <v>0</v>
          </cell>
          <cell r="H497">
            <v>0</v>
          </cell>
          <cell r="I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 t="e">
            <v>#DIV/0!</v>
          </cell>
        </row>
        <row r="498">
          <cell r="E498">
            <v>2078848</v>
          </cell>
          <cell r="F498">
            <v>0</v>
          </cell>
          <cell r="H498">
            <v>0</v>
          </cell>
          <cell r="I498">
            <v>20</v>
          </cell>
          <cell r="J498">
            <v>20</v>
          </cell>
          <cell r="K498">
            <v>100</v>
          </cell>
          <cell r="L498">
            <v>0</v>
          </cell>
          <cell r="N498">
            <v>0</v>
          </cell>
          <cell r="O498">
            <v>20</v>
          </cell>
          <cell r="P498">
            <v>20</v>
          </cell>
          <cell r="Q498">
            <v>1</v>
          </cell>
        </row>
        <row r="499">
          <cell r="E499">
            <v>9232141</v>
          </cell>
          <cell r="F499">
            <v>0</v>
          </cell>
          <cell r="H499">
            <v>0</v>
          </cell>
          <cell r="I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 t="e">
            <v>#DIV/0!</v>
          </cell>
        </row>
        <row r="500">
          <cell r="E500">
            <v>9208127</v>
          </cell>
          <cell r="F500">
            <v>0</v>
          </cell>
          <cell r="H500">
            <v>0</v>
          </cell>
          <cell r="I500">
            <v>4</v>
          </cell>
          <cell r="J500">
            <v>5</v>
          </cell>
          <cell r="K500">
            <v>80</v>
          </cell>
          <cell r="L500">
            <v>0</v>
          </cell>
          <cell r="N500">
            <v>0</v>
          </cell>
          <cell r="O500">
            <v>5</v>
          </cell>
          <cell r="P500">
            <v>4</v>
          </cell>
          <cell r="Q500">
            <v>0.8</v>
          </cell>
        </row>
        <row r="501">
          <cell r="E501">
            <v>2081865</v>
          </cell>
          <cell r="H501">
            <v>0</v>
          </cell>
          <cell r="K501">
            <v>0</v>
          </cell>
          <cell r="L501">
            <v>0</v>
          </cell>
          <cell r="N501">
            <v>0</v>
          </cell>
          <cell r="O501">
            <v>0</v>
          </cell>
          <cell r="P501">
            <v>0</v>
          </cell>
          <cell r="Q501" t="e">
            <v>#DIV/0!</v>
          </cell>
        </row>
        <row r="502">
          <cell r="E502">
            <v>2078228</v>
          </cell>
          <cell r="H502">
            <v>0</v>
          </cell>
          <cell r="K502">
            <v>0</v>
          </cell>
          <cell r="L502">
            <v>0</v>
          </cell>
          <cell r="N502">
            <v>0</v>
          </cell>
          <cell r="O502">
            <v>0</v>
          </cell>
          <cell r="P502">
            <v>0</v>
          </cell>
          <cell r="Q502" t="e">
            <v>#DIV/0!</v>
          </cell>
        </row>
        <row r="503">
          <cell r="E503">
            <v>5366828</v>
          </cell>
          <cell r="F503">
            <v>0</v>
          </cell>
          <cell r="H503">
            <v>0</v>
          </cell>
          <cell r="I503">
            <v>0</v>
          </cell>
          <cell r="K503">
            <v>0</v>
          </cell>
          <cell r="L503">
            <v>0</v>
          </cell>
          <cell r="N503">
            <v>0</v>
          </cell>
          <cell r="O503">
            <v>0</v>
          </cell>
          <cell r="P503">
            <v>0</v>
          </cell>
          <cell r="Q503" t="e">
            <v>#DIV/0!</v>
          </cell>
        </row>
        <row r="504">
          <cell r="E504">
            <v>2084007</v>
          </cell>
          <cell r="F504">
            <v>0</v>
          </cell>
          <cell r="H504">
            <v>0</v>
          </cell>
          <cell r="I504">
            <v>0</v>
          </cell>
          <cell r="K504">
            <v>0</v>
          </cell>
          <cell r="L504">
            <v>0</v>
          </cell>
          <cell r="N504">
            <v>0</v>
          </cell>
          <cell r="O504">
            <v>0</v>
          </cell>
          <cell r="P504">
            <v>0</v>
          </cell>
          <cell r="Q504" t="e">
            <v>#DIV/0!</v>
          </cell>
        </row>
        <row r="505">
          <cell r="E505">
            <v>2704900</v>
          </cell>
          <cell r="F505">
            <v>0</v>
          </cell>
          <cell r="H505">
            <v>0</v>
          </cell>
          <cell r="I505">
            <v>15</v>
          </cell>
          <cell r="J505">
            <v>16</v>
          </cell>
          <cell r="K505">
            <v>93.8</v>
          </cell>
          <cell r="L505">
            <v>0</v>
          </cell>
          <cell r="N505">
            <v>0</v>
          </cell>
          <cell r="O505">
            <v>16</v>
          </cell>
          <cell r="P505">
            <v>15</v>
          </cell>
          <cell r="Q505">
            <v>0.9375</v>
          </cell>
        </row>
        <row r="506">
          <cell r="E506">
            <v>2688433</v>
          </cell>
          <cell r="F506">
            <v>0</v>
          </cell>
          <cell r="H506">
            <v>0</v>
          </cell>
          <cell r="I506">
            <v>23</v>
          </cell>
          <cell r="J506">
            <v>23</v>
          </cell>
          <cell r="K506">
            <v>100</v>
          </cell>
          <cell r="L506">
            <v>0</v>
          </cell>
          <cell r="N506">
            <v>0</v>
          </cell>
          <cell r="O506">
            <v>23</v>
          </cell>
          <cell r="P506">
            <v>23</v>
          </cell>
          <cell r="Q506">
            <v>1</v>
          </cell>
        </row>
        <row r="507">
          <cell r="E507">
            <v>9549846</v>
          </cell>
          <cell r="F507">
            <v>0</v>
          </cell>
          <cell r="H507">
            <v>0</v>
          </cell>
          <cell r="I507">
            <v>2</v>
          </cell>
          <cell r="J507">
            <v>3</v>
          </cell>
          <cell r="K507">
            <v>66.7</v>
          </cell>
          <cell r="L507">
            <v>2</v>
          </cell>
          <cell r="M507">
            <v>3</v>
          </cell>
          <cell r="N507">
            <v>66.7</v>
          </cell>
          <cell r="O507">
            <v>6</v>
          </cell>
          <cell r="P507">
            <v>4</v>
          </cell>
          <cell r="Q507">
            <v>0.66666666666666663</v>
          </cell>
        </row>
        <row r="508">
          <cell r="E508">
            <v>9439897</v>
          </cell>
          <cell r="F508">
            <v>0</v>
          </cell>
          <cell r="H508">
            <v>0</v>
          </cell>
          <cell r="I508">
            <v>0</v>
          </cell>
          <cell r="K508">
            <v>0</v>
          </cell>
          <cell r="L508">
            <v>0</v>
          </cell>
          <cell r="N508">
            <v>0</v>
          </cell>
          <cell r="O508">
            <v>0</v>
          </cell>
          <cell r="P508">
            <v>0</v>
          </cell>
          <cell r="Q508" t="e">
            <v>#DIV/0!</v>
          </cell>
        </row>
        <row r="509">
          <cell r="E509">
            <v>7463030</v>
          </cell>
          <cell r="F509">
            <v>0</v>
          </cell>
          <cell r="H509">
            <v>0</v>
          </cell>
          <cell r="I509">
            <v>0</v>
          </cell>
          <cell r="J509">
            <v>5</v>
          </cell>
          <cell r="K509">
            <v>0</v>
          </cell>
          <cell r="L509">
            <v>2</v>
          </cell>
          <cell r="M509">
            <v>4</v>
          </cell>
          <cell r="N509">
            <v>50</v>
          </cell>
          <cell r="O509">
            <v>9</v>
          </cell>
          <cell r="P509">
            <v>2</v>
          </cell>
          <cell r="Q509">
            <v>0.22222222222222221</v>
          </cell>
        </row>
        <row r="510">
          <cell r="E510">
            <v>2079313</v>
          </cell>
          <cell r="F510">
            <v>0</v>
          </cell>
          <cell r="H510">
            <v>0</v>
          </cell>
          <cell r="I510">
            <v>2</v>
          </cell>
          <cell r="J510">
            <v>5</v>
          </cell>
          <cell r="K510">
            <v>40</v>
          </cell>
          <cell r="L510">
            <v>0</v>
          </cell>
          <cell r="N510">
            <v>0</v>
          </cell>
          <cell r="O510">
            <v>5</v>
          </cell>
          <cell r="P510">
            <v>2</v>
          </cell>
          <cell r="Q510">
            <v>0.4</v>
          </cell>
        </row>
        <row r="511">
          <cell r="E511">
            <v>9806342</v>
          </cell>
          <cell r="F511">
            <v>0</v>
          </cell>
          <cell r="H511">
            <v>0</v>
          </cell>
          <cell r="I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 t="e">
            <v>#DIV/0!</v>
          </cell>
        </row>
        <row r="512">
          <cell r="E512">
            <v>2023148</v>
          </cell>
          <cell r="F512">
            <v>0</v>
          </cell>
          <cell r="H512">
            <v>0</v>
          </cell>
          <cell r="I512">
            <v>3</v>
          </cell>
          <cell r="J512">
            <v>3</v>
          </cell>
          <cell r="K512">
            <v>100</v>
          </cell>
          <cell r="L512">
            <v>0</v>
          </cell>
          <cell r="N512">
            <v>0</v>
          </cell>
          <cell r="O512">
            <v>3</v>
          </cell>
          <cell r="P512">
            <v>3</v>
          </cell>
          <cell r="Q512">
            <v>1</v>
          </cell>
        </row>
        <row r="513">
          <cell r="E513">
            <v>2081482</v>
          </cell>
          <cell r="F513">
            <v>0</v>
          </cell>
          <cell r="H513">
            <v>0</v>
          </cell>
          <cell r="I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 t="e">
            <v>#DIV/0!</v>
          </cell>
        </row>
        <row r="514">
          <cell r="E514">
            <v>2081938</v>
          </cell>
          <cell r="H514">
            <v>0</v>
          </cell>
          <cell r="K514">
            <v>0</v>
          </cell>
          <cell r="L514">
            <v>0</v>
          </cell>
          <cell r="N514">
            <v>0</v>
          </cell>
          <cell r="O514">
            <v>0</v>
          </cell>
          <cell r="P514">
            <v>0</v>
          </cell>
          <cell r="Q514" t="e">
            <v>#DIV/0!</v>
          </cell>
        </row>
        <row r="515">
          <cell r="E515">
            <v>2078678</v>
          </cell>
          <cell r="H515">
            <v>0</v>
          </cell>
          <cell r="K515">
            <v>0</v>
          </cell>
          <cell r="L515">
            <v>0</v>
          </cell>
          <cell r="N515">
            <v>0</v>
          </cell>
          <cell r="O515">
            <v>0</v>
          </cell>
          <cell r="P515">
            <v>0</v>
          </cell>
          <cell r="Q515" t="e">
            <v>#DIV/0!</v>
          </cell>
        </row>
        <row r="516">
          <cell r="E516">
            <v>2079666</v>
          </cell>
          <cell r="H516">
            <v>0</v>
          </cell>
          <cell r="K516">
            <v>0</v>
          </cell>
          <cell r="L516">
            <v>0</v>
          </cell>
          <cell r="N516">
            <v>0</v>
          </cell>
          <cell r="O516">
            <v>0</v>
          </cell>
          <cell r="P516">
            <v>0</v>
          </cell>
          <cell r="Q516" t="e">
            <v>#DIV/0!</v>
          </cell>
        </row>
        <row r="517">
          <cell r="E517">
            <v>2811626</v>
          </cell>
          <cell r="F517">
            <v>0</v>
          </cell>
          <cell r="H517">
            <v>0</v>
          </cell>
          <cell r="I517">
            <v>15</v>
          </cell>
          <cell r="J517">
            <v>15</v>
          </cell>
          <cell r="K517">
            <v>100</v>
          </cell>
          <cell r="L517">
            <v>7</v>
          </cell>
          <cell r="M517">
            <v>15</v>
          </cell>
          <cell r="N517">
            <v>46.7</v>
          </cell>
          <cell r="O517">
            <v>30</v>
          </cell>
          <cell r="P517">
            <v>22</v>
          </cell>
          <cell r="Q517">
            <v>0.73333333333333328</v>
          </cell>
        </row>
        <row r="518">
          <cell r="E518">
            <v>2023512</v>
          </cell>
          <cell r="H518">
            <v>0</v>
          </cell>
          <cell r="K518">
            <v>0</v>
          </cell>
          <cell r="L518">
            <v>0</v>
          </cell>
          <cell r="N518">
            <v>0</v>
          </cell>
          <cell r="O518">
            <v>0</v>
          </cell>
          <cell r="P518">
            <v>0</v>
          </cell>
          <cell r="Q518" t="e">
            <v>#DIV/0!</v>
          </cell>
        </row>
        <row r="519">
          <cell r="E519">
            <v>2078376</v>
          </cell>
          <cell r="H519">
            <v>0</v>
          </cell>
          <cell r="K519">
            <v>0</v>
          </cell>
          <cell r="L519">
            <v>0</v>
          </cell>
          <cell r="N519">
            <v>0</v>
          </cell>
          <cell r="O519">
            <v>0</v>
          </cell>
          <cell r="P519">
            <v>0</v>
          </cell>
          <cell r="Q519" t="e">
            <v>#DIV/0!</v>
          </cell>
        </row>
        <row r="520">
          <cell r="E520">
            <v>2022648</v>
          </cell>
          <cell r="F520">
            <v>0</v>
          </cell>
          <cell r="H520">
            <v>0</v>
          </cell>
          <cell r="I520">
            <v>22</v>
          </cell>
          <cell r="J520">
            <v>27</v>
          </cell>
          <cell r="K520">
            <v>81.5</v>
          </cell>
          <cell r="L520">
            <v>0</v>
          </cell>
          <cell r="N520">
            <v>0</v>
          </cell>
          <cell r="O520">
            <v>27</v>
          </cell>
          <cell r="P520">
            <v>22</v>
          </cell>
          <cell r="Q520">
            <v>0.81481481481481477</v>
          </cell>
        </row>
        <row r="521">
          <cell r="E521">
            <v>2022621</v>
          </cell>
          <cell r="F521">
            <v>0</v>
          </cell>
          <cell r="H521">
            <v>0</v>
          </cell>
          <cell r="I521">
            <v>1</v>
          </cell>
          <cell r="J521">
            <v>4</v>
          </cell>
          <cell r="K521">
            <v>25</v>
          </cell>
          <cell r="L521">
            <v>0</v>
          </cell>
          <cell r="N521">
            <v>0</v>
          </cell>
          <cell r="O521">
            <v>4</v>
          </cell>
          <cell r="P521">
            <v>1</v>
          </cell>
          <cell r="Q521">
            <v>0.25</v>
          </cell>
        </row>
        <row r="522">
          <cell r="E522">
            <v>7044666</v>
          </cell>
          <cell r="H522">
            <v>0</v>
          </cell>
          <cell r="K522">
            <v>0</v>
          </cell>
          <cell r="L522">
            <v>0</v>
          </cell>
          <cell r="N522">
            <v>0</v>
          </cell>
          <cell r="O522">
            <v>0</v>
          </cell>
          <cell r="P522">
            <v>0</v>
          </cell>
          <cell r="Q522" t="e">
            <v>#DIV/0!</v>
          </cell>
        </row>
        <row r="523">
          <cell r="E523">
            <v>6053858</v>
          </cell>
          <cell r="F523">
            <v>0</v>
          </cell>
          <cell r="H523">
            <v>0</v>
          </cell>
          <cell r="I523">
            <v>50</v>
          </cell>
          <cell r="J523">
            <v>55</v>
          </cell>
          <cell r="K523">
            <v>90.9</v>
          </cell>
          <cell r="L523">
            <v>0</v>
          </cell>
          <cell r="N523">
            <v>0</v>
          </cell>
          <cell r="O523">
            <v>55</v>
          </cell>
          <cell r="P523">
            <v>50</v>
          </cell>
          <cell r="Q523">
            <v>0.90909090909090906</v>
          </cell>
        </row>
        <row r="524">
          <cell r="E524">
            <v>2078465</v>
          </cell>
          <cell r="F524">
            <v>0</v>
          </cell>
          <cell r="H524">
            <v>0</v>
          </cell>
          <cell r="I524">
            <v>0</v>
          </cell>
          <cell r="K524">
            <v>0</v>
          </cell>
          <cell r="L524">
            <v>0</v>
          </cell>
          <cell r="N524">
            <v>0</v>
          </cell>
          <cell r="O524">
            <v>0</v>
          </cell>
          <cell r="P524">
            <v>0</v>
          </cell>
          <cell r="Q524" t="e">
            <v>#DIV/0!</v>
          </cell>
        </row>
        <row r="525">
          <cell r="E525">
            <v>197831</v>
          </cell>
          <cell r="F525">
            <v>0</v>
          </cell>
          <cell r="H525">
            <v>0</v>
          </cell>
          <cell r="I525">
            <v>0</v>
          </cell>
          <cell r="K525">
            <v>0</v>
          </cell>
          <cell r="L525">
            <v>0</v>
          </cell>
          <cell r="N525">
            <v>0</v>
          </cell>
          <cell r="O525">
            <v>0</v>
          </cell>
          <cell r="P525">
            <v>0</v>
          </cell>
          <cell r="Q525" t="e">
            <v>#DIV/0!</v>
          </cell>
        </row>
        <row r="526">
          <cell r="E526">
            <v>2081490</v>
          </cell>
          <cell r="F526">
            <v>9</v>
          </cell>
          <cell r="G526">
            <v>10</v>
          </cell>
          <cell r="H526">
            <v>90</v>
          </cell>
          <cell r="I526">
            <v>44</v>
          </cell>
          <cell r="J526">
            <v>44</v>
          </cell>
          <cell r="K526">
            <v>100</v>
          </cell>
          <cell r="L526">
            <v>7</v>
          </cell>
          <cell r="M526">
            <v>7</v>
          </cell>
          <cell r="N526">
            <v>100</v>
          </cell>
          <cell r="O526">
            <v>61</v>
          </cell>
          <cell r="P526">
            <v>60</v>
          </cell>
          <cell r="Q526">
            <v>0.98360655737704916</v>
          </cell>
        </row>
        <row r="527">
          <cell r="E527">
            <v>34053</v>
          </cell>
          <cell r="F527">
            <v>0</v>
          </cell>
          <cell r="H527">
            <v>0</v>
          </cell>
          <cell r="I527">
            <v>20</v>
          </cell>
          <cell r="J527">
            <v>25</v>
          </cell>
          <cell r="K527">
            <v>80</v>
          </cell>
          <cell r="L527">
            <v>0</v>
          </cell>
          <cell r="N527">
            <v>0</v>
          </cell>
          <cell r="O527">
            <v>25</v>
          </cell>
          <cell r="P527">
            <v>20</v>
          </cell>
          <cell r="Q527">
            <v>0.8</v>
          </cell>
        </row>
        <row r="528">
          <cell r="E528">
            <v>2084252</v>
          </cell>
          <cell r="F528">
            <v>0</v>
          </cell>
          <cell r="H528">
            <v>0</v>
          </cell>
          <cell r="I528">
            <v>0</v>
          </cell>
          <cell r="K528">
            <v>0</v>
          </cell>
          <cell r="L528">
            <v>0</v>
          </cell>
          <cell r="N528">
            <v>0</v>
          </cell>
          <cell r="O528">
            <v>0</v>
          </cell>
          <cell r="P528">
            <v>0</v>
          </cell>
          <cell r="Q528" t="e">
            <v>#DIV/0!</v>
          </cell>
        </row>
        <row r="529">
          <cell r="E529">
            <v>2082128</v>
          </cell>
          <cell r="F529">
            <v>0</v>
          </cell>
          <cell r="H529">
            <v>0</v>
          </cell>
          <cell r="I529">
            <v>9</v>
          </cell>
          <cell r="J529">
            <v>9</v>
          </cell>
          <cell r="K529">
            <v>100</v>
          </cell>
          <cell r="L529">
            <v>0</v>
          </cell>
          <cell r="N529">
            <v>0</v>
          </cell>
          <cell r="O529">
            <v>9</v>
          </cell>
          <cell r="P529">
            <v>9</v>
          </cell>
          <cell r="Q529">
            <v>1</v>
          </cell>
        </row>
        <row r="530">
          <cell r="E530">
            <v>6605605</v>
          </cell>
          <cell r="H530">
            <v>0</v>
          </cell>
          <cell r="K530">
            <v>0</v>
          </cell>
          <cell r="L530">
            <v>0</v>
          </cell>
          <cell r="N530">
            <v>0</v>
          </cell>
          <cell r="O530">
            <v>0</v>
          </cell>
          <cell r="P530">
            <v>0</v>
          </cell>
          <cell r="Q530" t="e">
            <v>#DIV/0!</v>
          </cell>
        </row>
        <row r="531">
          <cell r="E531">
            <v>9477373</v>
          </cell>
          <cell r="H531">
            <v>0</v>
          </cell>
          <cell r="K531">
            <v>0</v>
          </cell>
          <cell r="L531">
            <v>0</v>
          </cell>
          <cell r="N531">
            <v>0</v>
          </cell>
          <cell r="O531">
            <v>0</v>
          </cell>
          <cell r="P531">
            <v>0</v>
          </cell>
          <cell r="Q531" t="e">
            <v>#DIV/0!</v>
          </cell>
        </row>
        <row r="532">
          <cell r="E532">
            <v>2079798</v>
          </cell>
          <cell r="F532">
            <v>1</v>
          </cell>
          <cell r="G532">
            <v>7</v>
          </cell>
          <cell r="H532">
            <v>14.3</v>
          </cell>
          <cell r="I532">
            <v>25</v>
          </cell>
          <cell r="J532">
            <v>40</v>
          </cell>
          <cell r="K532">
            <v>62.5</v>
          </cell>
          <cell r="L532">
            <v>0</v>
          </cell>
          <cell r="N532">
            <v>0</v>
          </cell>
          <cell r="O532">
            <v>47</v>
          </cell>
          <cell r="P532">
            <v>26</v>
          </cell>
          <cell r="Q532">
            <v>0.55319148936170215</v>
          </cell>
        </row>
        <row r="533">
          <cell r="E533">
            <v>2087219</v>
          </cell>
          <cell r="F533">
            <v>0</v>
          </cell>
          <cell r="H533">
            <v>0</v>
          </cell>
          <cell r="I533">
            <v>8</v>
          </cell>
          <cell r="J533">
            <v>10</v>
          </cell>
          <cell r="K533">
            <v>80</v>
          </cell>
          <cell r="L533">
            <v>7</v>
          </cell>
          <cell r="M533">
            <v>10</v>
          </cell>
          <cell r="N533">
            <v>70</v>
          </cell>
          <cell r="O533">
            <v>20</v>
          </cell>
          <cell r="P533">
            <v>15</v>
          </cell>
          <cell r="Q533">
            <v>0.75</v>
          </cell>
        </row>
        <row r="534">
          <cell r="E534">
            <v>2023644</v>
          </cell>
          <cell r="F534">
            <v>0</v>
          </cell>
          <cell r="H534">
            <v>0</v>
          </cell>
          <cell r="I534">
            <v>0</v>
          </cell>
          <cell r="K534">
            <v>0</v>
          </cell>
          <cell r="L534">
            <v>0</v>
          </cell>
          <cell r="N534">
            <v>0</v>
          </cell>
          <cell r="O534">
            <v>0</v>
          </cell>
          <cell r="P534">
            <v>0</v>
          </cell>
          <cell r="Q534" t="e">
            <v>#DIV/0!</v>
          </cell>
        </row>
        <row r="535">
          <cell r="E535">
            <v>9639659</v>
          </cell>
          <cell r="F535">
            <v>0</v>
          </cell>
          <cell r="H535">
            <v>0</v>
          </cell>
          <cell r="I535">
            <v>4</v>
          </cell>
          <cell r="J535">
            <v>6</v>
          </cell>
          <cell r="K535">
            <v>66.7</v>
          </cell>
          <cell r="L535">
            <v>0</v>
          </cell>
          <cell r="N535">
            <v>0</v>
          </cell>
          <cell r="O535">
            <v>6</v>
          </cell>
          <cell r="P535">
            <v>4</v>
          </cell>
          <cell r="Q535">
            <v>0.66666666666666663</v>
          </cell>
        </row>
        <row r="536">
          <cell r="E536">
            <v>7019661</v>
          </cell>
          <cell r="H536">
            <v>0</v>
          </cell>
          <cell r="K536">
            <v>0</v>
          </cell>
          <cell r="L536">
            <v>0</v>
          </cell>
          <cell r="N536">
            <v>0</v>
          </cell>
          <cell r="O536">
            <v>0</v>
          </cell>
          <cell r="P536">
            <v>0</v>
          </cell>
          <cell r="Q536" t="e">
            <v>#DIV/0!</v>
          </cell>
        </row>
        <row r="537">
          <cell r="E537">
            <v>2087715</v>
          </cell>
          <cell r="F537">
            <v>0</v>
          </cell>
          <cell r="H537">
            <v>0</v>
          </cell>
          <cell r="I537">
            <v>0</v>
          </cell>
          <cell r="J537">
            <v>7</v>
          </cell>
          <cell r="K537">
            <v>0</v>
          </cell>
          <cell r="L537">
            <v>0</v>
          </cell>
          <cell r="N537">
            <v>0</v>
          </cell>
          <cell r="O537">
            <v>7</v>
          </cell>
          <cell r="P537">
            <v>0</v>
          </cell>
          <cell r="Q537">
            <v>0</v>
          </cell>
        </row>
        <row r="538">
          <cell r="E538">
            <v>110612</v>
          </cell>
          <cell r="F538">
            <v>0</v>
          </cell>
          <cell r="H538">
            <v>0</v>
          </cell>
          <cell r="I538">
            <v>0</v>
          </cell>
          <cell r="K538">
            <v>0</v>
          </cell>
          <cell r="L538">
            <v>25</v>
          </cell>
          <cell r="M538">
            <v>26</v>
          </cell>
          <cell r="N538">
            <v>96.2</v>
          </cell>
          <cell r="O538">
            <v>26</v>
          </cell>
          <cell r="P538">
            <v>25</v>
          </cell>
          <cell r="Q538">
            <v>0.96153846153846156</v>
          </cell>
        </row>
        <row r="539">
          <cell r="E539">
            <v>6788122</v>
          </cell>
          <cell r="H539">
            <v>0</v>
          </cell>
          <cell r="K539">
            <v>0</v>
          </cell>
          <cell r="L539">
            <v>0</v>
          </cell>
          <cell r="N539">
            <v>0</v>
          </cell>
          <cell r="O539">
            <v>0</v>
          </cell>
          <cell r="P539">
            <v>0</v>
          </cell>
          <cell r="Q539" t="e">
            <v>#DIV/0!</v>
          </cell>
        </row>
        <row r="540">
          <cell r="E540">
            <v>2784602</v>
          </cell>
          <cell r="F540">
            <v>0</v>
          </cell>
          <cell r="H540">
            <v>0</v>
          </cell>
          <cell r="I540">
            <v>20</v>
          </cell>
          <cell r="J540">
            <v>20</v>
          </cell>
          <cell r="K540">
            <v>100</v>
          </cell>
          <cell r="L540">
            <v>0</v>
          </cell>
          <cell r="N540">
            <v>0</v>
          </cell>
          <cell r="O540">
            <v>20</v>
          </cell>
          <cell r="P540">
            <v>20</v>
          </cell>
          <cell r="Q540">
            <v>1</v>
          </cell>
        </row>
        <row r="541">
          <cell r="E541">
            <v>2078872</v>
          </cell>
          <cell r="H541">
            <v>0</v>
          </cell>
          <cell r="K541">
            <v>0</v>
          </cell>
          <cell r="L541">
            <v>0</v>
          </cell>
          <cell r="N541">
            <v>0</v>
          </cell>
          <cell r="O541">
            <v>0</v>
          </cell>
          <cell r="P541">
            <v>0</v>
          </cell>
          <cell r="Q541" t="e">
            <v>#DIV/0!</v>
          </cell>
        </row>
        <row r="542">
          <cell r="E542">
            <v>2084244</v>
          </cell>
          <cell r="F542">
            <v>0</v>
          </cell>
          <cell r="H542">
            <v>0</v>
          </cell>
          <cell r="I542">
            <v>0</v>
          </cell>
          <cell r="K542">
            <v>0</v>
          </cell>
          <cell r="L542">
            <v>0</v>
          </cell>
          <cell r="N542">
            <v>0</v>
          </cell>
          <cell r="O542">
            <v>0</v>
          </cell>
          <cell r="P542">
            <v>0</v>
          </cell>
          <cell r="Q542" t="e">
            <v>#DIV/0!</v>
          </cell>
        </row>
        <row r="543">
          <cell r="E543">
            <v>2080206</v>
          </cell>
          <cell r="H543">
            <v>0</v>
          </cell>
          <cell r="K543">
            <v>0</v>
          </cell>
          <cell r="L543">
            <v>0</v>
          </cell>
          <cell r="N543">
            <v>0</v>
          </cell>
          <cell r="O543">
            <v>0</v>
          </cell>
          <cell r="P543">
            <v>0</v>
          </cell>
          <cell r="Q543" t="e">
            <v>#DIV/0!</v>
          </cell>
        </row>
        <row r="544">
          <cell r="E544">
            <v>9345949</v>
          </cell>
          <cell r="F544">
            <v>0</v>
          </cell>
          <cell r="H544">
            <v>0</v>
          </cell>
          <cell r="I544">
            <v>0</v>
          </cell>
          <cell r="K544">
            <v>0</v>
          </cell>
          <cell r="L544">
            <v>0</v>
          </cell>
          <cell r="N544">
            <v>0</v>
          </cell>
          <cell r="O544">
            <v>0</v>
          </cell>
          <cell r="P544">
            <v>0</v>
          </cell>
          <cell r="Q544" t="e">
            <v>#DIV/0!</v>
          </cell>
        </row>
        <row r="545">
          <cell r="E545">
            <v>2023709</v>
          </cell>
          <cell r="F545">
            <v>0</v>
          </cell>
          <cell r="H545">
            <v>0</v>
          </cell>
          <cell r="I545">
            <v>20</v>
          </cell>
          <cell r="J545">
            <v>22</v>
          </cell>
          <cell r="K545">
            <v>90.9</v>
          </cell>
          <cell r="L545">
            <v>0</v>
          </cell>
          <cell r="N545">
            <v>0</v>
          </cell>
          <cell r="O545">
            <v>22</v>
          </cell>
          <cell r="P545">
            <v>20</v>
          </cell>
          <cell r="Q545">
            <v>0.90909090909090906</v>
          </cell>
        </row>
        <row r="546">
          <cell r="E546">
            <v>2078538</v>
          </cell>
          <cell r="F546">
            <v>0</v>
          </cell>
          <cell r="H546">
            <v>0</v>
          </cell>
          <cell r="I546">
            <v>9</v>
          </cell>
          <cell r="J546">
            <v>10</v>
          </cell>
          <cell r="K546">
            <v>90</v>
          </cell>
          <cell r="L546">
            <v>0</v>
          </cell>
          <cell r="N546">
            <v>0</v>
          </cell>
          <cell r="O546">
            <v>10</v>
          </cell>
          <cell r="P546">
            <v>9</v>
          </cell>
          <cell r="Q546">
            <v>0.9</v>
          </cell>
        </row>
        <row r="547">
          <cell r="E547">
            <v>5055385</v>
          </cell>
          <cell r="H547">
            <v>0</v>
          </cell>
          <cell r="K547">
            <v>0</v>
          </cell>
          <cell r="L547">
            <v>0</v>
          </cell>
          <cell r="N547">
            <v>0</v>
          </cell>
          <cell r="O547">
            <v>0</v>
          </cell>
          <cell r="P547">
            <v>0</v>
          </cell>
          <cell r="Q547" t="e">
            <v>#DIV/0!</v>
          </cell>
        </row>
        <row r="548">
          <cell r="E548">
            <v>2023474</v>
          </cell>
          <cell r="F548">
            <v>0</v>
          </cell>
          <cell r="H548">
            <v>0</v>
          </cell>
          <cell r="I548">
            <v>15</v>
          </cell>
          <cell r="J548">
            <v>15</v>
          </cell>
          <cell r="K548">
            <v>100</v>
          </cell>
          <cell r="L548">
            <v>0</v>
          </cell>
          <cell r="N548">
            <v>0</v>
          </cell>
          <cell r="O548">
            <v>15</v>
          </cell>
          <cell r="P548">
            <v>15</v>
          </cell>
          <cell r="Q548">
            <v>1</v>
          </cell>
        </row>
        <row r="549">
          <cell r="E549">
            <v>2086719</v>
          </cell>
          <cell r="F549">
            <v>0</v>
          </cell>
          <cell r="H549">
            <v>0</v>
          </cell>
          <cell r="I549">
            <v>0</v>
          </cell>
          <cell r="K549">
            <v>0</v>
          </cell>
          <cell r="L549">
            <v>0</v>
          </cell>
          <cell r="N549">
            <v>0</v>
          </cell>
          <cell r="O549">
            <v>0</v>
          </cell>
          <cell r="P549">
            <v>0</v>
          </cell>
          <cell r="Q549" t="e">
            <v>#DIV/0!</v>
          </cell>
        </row>
        <row r="550">
          <cell r="E550">
            <v>3012212</v>
          </cell>
          <cell r="F550">
            <v>1</v>
          </cell>
          <cell r="G550">
            <v>1</v>
          </cell>
          <cell r="H550">
            <v>100</v>
          </cell>
          <cell r="I550">
            <v>2</v>
          </cell>
          <cell r="J550">
            <v>2</v>
          </cell>
          <cell r="K550">
            <v>100</v>
          </cell>
          <cell r="L550">
            <v>0</v>
          </cell>
          <cell r="N550">
            <v>0</v>
          </cell>
          <cell r="O550">
            <v>3</v>
          </cell>
          <cell r="P550">
            <v>3</v>
          </cell>
          <cell r="Q550">
            <v>1</v>
          </cell>
        </row>
        <row r="551">
          <cell r="E551">
            <v>2716801</v>
          </cell>
          <cell r="F551">
            <v>0</v>
          </cell>
          <cell r="G551">
            <v>1</v>
          </cell>
          <cell r="H551">
            <v>0</v>
          </cell>
          <cell r="I551">
            <v>0</v>
          </cell>
          <cell r="K551">
            <v>0</v>
          </cell>
          <cell r="L551">
            <v>0</v>
          </cell>
          <cell r="N551">
            <v>0</v>
          </cell>
          <cell r="O551">
            <v>1</v>
          </cell>
          <cell r="P551">
            <v>0</v>
          </cell>
          <cell r="Q551">
            <v>0</v>
          </cell>
        </row>
        <row r="552">
          <cell r="E552">
            <v>2786435</v>
          </cell>
          <cell r="F552">
            <v>0</v>
          </cell>
          <cell r="H552">
            <v>0</v>
          </cell>
          <cell r="I552">
            <v>72</v>
          </cell>
          <cell r="J552">
            <v>82</v>
          </cell>
          <cell r="K552">
            <v>87.8</v>
          </cell>
          <cell r="L552">
            <v>0</v>
          </cell>
          <cell r="N552">
            <v>0</v>
          </cell>
          <cell r="O552">
            <v>82</v>
          </cell>
          <cell r="P552">
            <v>72</v>
          </cell>
          <cell r="Q552">
            <v>0.87804878048780488</v>
          </cell>
        </row>
        <row r="553">
          <cell r="E553">
            <v>2078759</v>
          </cell>
          <cell r="H553">
            <v>0</v>
          </cell>
          <cell r="K553">
            <v>0</v>
          </cell>
          <cell r="L553">
            <v>0</v>
          </cell>
          <cell r="N553">
            <v>0</v>
          </cell>
          <cell r="O553">
            <v>0</v>
          </cell>
          <cell r="P553">
            <v>0</v>
          </cell>
          <cell r="Q553" t="e">
            <v>#DIV/0!</v>
          </cell>
        </row>
        <row r="554">
          <cell r="E554">
            <v>7573162</v>
          </cell>
          <cell r="F554">
            <v>0</v>
          </cell>
          <cell r="H554">
            <v>0</v>
          </cell>
          <cell r="I554">
            <v>0</v>
          </cell>
          <cell r="K554">
            <v>0</v>
          </cell>
          <cell r="L554">
            <v>0</v>
          </cell>
          <cell r="N554">
            <v>0</v>
          </cell>
          <cell r="O554">
            <v>0</v>
          </cell>
          <cell r="P554">
            <v>0</v>
          </cell>
          <cell r="Q554" t="e">
            <v>#DIV/0!</v>
          </cell>
        </row>
        <row r="555">
          <cell r="E555">
            <v>2078066</v>
          </cell>
          <cell r="H555">
            <v>0</v>
          </cell>
          <cell r="K555">
            <v>0</v>
          </cell>
          <cell r="L555">
            <v>0</v>
          </cell>
          <cell r="N555">
            <v>0</v>
          </cell>
          <cell r="O555">
            <v>0</v>
          </cell>
          <cell r="P555">
            <v>0</v>
          </cell>
          <cell r="Q555" t="e">
            <v>#DIV/0!</v>
          </cell>
        </row>
        <row r="556">
          <cell r="E556">
            <v>2078767</v>
          </cell>
          <cell r="H556">
            <v>0</v>
          </cell>
          <cell r="K556">
            <v>0</v>
          </cell>
          <cell r="L556">
            <v>0</v>
          </cell>
          <cell r="N556">
            <v>0</v>
          </cell>
          <cell r="O556">
            <v>0</v>
          </cell>
          <cell r="P556">
            <v>0</v>
          </cell>
          <cell r="Q556" t="e">
            <v>#DIV/0!</v>
          </cell>
        </row>
        <row r="557">
          <cell r="E557">
            <v>6194168</v>
          </cell>
          <cell r="H557">
            <v>0</v>
          </cell>
          <cell r="K557">
            <v>0</v>
          </cell>
          <cell r="L557">
            <v>0</v>
          </cell>
          <cell r="N557">
            <v>0</v>
          </cell>
          <cell r="O557">
            <v>0</v>
          </cell>
          <cell r="P557">
            <v>0</v>
          </cell>
          <cell r="Q557" t="e">
            <v>#DIV/0!</v>
          </cell>
        </row>
        <row r="558">
          <cell r="E558">
            <v>2079917</v>
          </cell>
          <cell r="F558">
            <v>0</v>
          </cell>
          <cell r="H558">
            <v>0</v>
          </cell>
          <cell r="I558">
            <v>12</v>
          </cell>
          <cell r="J558">
            <v>12</v>
          </cell>
          <cell r="K558">
            <v>100</v>
          </cell>
          <cell r="L558">
            <v>0</v>
          </cell>
          <cell r="N558">
            <v>0</v>
          </cell>
          <cell r="O558">
            <v>12</v>
          </cell>
          <cell r="P558">
            <v>12</v>
          </cell>
          <cell r="Q558">
            <v>1</v>
          </cell>
        </row>
        <row r="559">
          <cell r="E559">
            <v>2078341</v>
          </cell>
          <cell r="F559">
            <v>0</v>
          </cell>
          <cell r="H559">
            <v>0</v>
          </cell>
          <cell r="I559">
            <v>0</v>
          </cell>
          <cell r="K559">
            <v>0</v>
          </cell>
          <cell r="L559">
            <v>0</v>
          </cell>
          <cell r="N559">
            <v>0</v>
          </cell>
          <cell r="O559">
            <v>0</v>
          </cell>
          <cell r="P559">
            <v>0</v>
          </cell>
          <cell r="Q559" t="e">
            <v>#DIV/0!</v>
          </cell>
        </row>
        <row r="560">
          <cell r="E560">
            <v>6680968</v>
          </cell>
          <cell r="F560">
            <v>0</v>
          </cell>
          <cell r="H560">
            <v>0</v>
          </cell>
          <cell r="I560">
            <v>0</v>
          </cell>
          <cell r="K560">
            <v>0</v>
          </cell>
          <cell r="L560">
            <v>0</v>
          </cell>
          <cell r="N560">
            <v>0</v>
          </cell>
          <cell r="O560">
            <v>0</v>
          </cell>
          <cell r="P560">
            <v>0</v>
          </cell>
          <cell r="Q560" t="e">
            <v>#DIV/0!</v>
          </cell>
        </row>
        <row r="561">
          <cell r="E561">
            <v>2084023</v>
          </cell>
          <cell r="F561">
            <v>0</v>
          </cell>
          <cell r="H561">
            <v>0</v>
          </cell>
          <cell r="I561">
            <v>0</v>
          </cell>
          <cell r="K561">
            <v>0</v>
          </cell>
          <cell r="L561">
            <v>0</v>
          </cell>
          <cell r="N561">
            <v>0</v>
          </cell>
          <cell r="O561">
            <v>0</v>
          </cell>
          <cell r="P561">
            <v>0</v>
          </cell>
          <cell r="Q561" t="e">
            <v>#DIV/0!</v>
          </cell>
        </row>
        <row r="562">
          <cell r="E562">
            <v>2058308</v>
          </cell>
          <cell r="F562">
            <v>0</v>
          </cell>
          <cell r="H562">
            <v>0</v>
          </cell>
          <cell r="I562">
            <v>0</v>
          </cell>
          <cell r="K562">
            <v>0</v>
          </cell>
          <cell r="L562">
            <v>0</v>
          </cell>
          <cell r="N562">
            <v>0</v>
          </cell>
          <cell r="O562">
            <v>0</v>
          </cell>
          <cell r="P562">
            <v>0</v>
          </cell>
          <cell r="Q562" t="e">
            <v>#DIV/0!</v>
          </cell>
        </row>
        <row r="563">
          <cell r="E563">
            <v>103462</v>
          </cell>
          <cell r="F563">
            <v>0</v>
          </cell>
          <cell r="H563">
            <v>0</v>
          </cell>
          <cell r="I563">
            <v>0</v>
          </cell>
          <cell r="K563">
            <v>0</v>
          </cell>
          <cell r="L563">
            <v>0</v>
          </cell>
          <cell r="N563">
            <v>0</v>
          </cell>
          <cell r="O563">
            <v>0</v>
          </cell>
          <cell r="P563">
            <v>0</v>
          </cell>
          <cell r="Q563" t="e">
            <v>#DIV/0!</v>
          </cell>
        </row>
        <row r="564">
          <cell r="E564">
            <v>2081121</v>
          </cell>
          <cell r="H564">
            <v>0</v>
          </cell>
          <cell r="K564">
            <v>0</v>
          </cell>
          <cell r="L564">
            <v>0</v>
          </cell>
          <cell r="N564">
            <v>0</v>
          </cell>
          <cell r="O564">
            <v>0</v>
          </cell>
          <cell r="P564">
            <v>0</v>
          </cell>
          <cell r="Q564" t="e">
            <v>#DIV/0!</v>
          </cell>
        </row>
        <row r="565">
          <cell r="E565">
            <v>2081059</v>
          </cell>
          <cell r="F565">
            <v>0</v>
          </cell>
          <cell r="H565">
            <v>0</v>
          </cell>
          <cell r="I565">
            <v>14</v>
          </cell>
          <cell r="J565">
            <v>14</v>
          </cell>
          <cell r="K565">
            <v>100</v>
          </cell>
          <cell r="L565">
            <v>0</v>
          </cell>
          <cell r="N565">
            <v>0</v>
          </cell>
          <cell r="O565">
            <v>14</v>
          </cell>
          <cell r="P565">
            <v>14</v>
          </cell>
          <cell r="Q565">
            <v>1</v>
          </cell>
        </row>
        <row r="566">
          <cell r="E566">
            <v>2078422</v>
          </cell>
          <cell r="F566">
            <v>0</v>
          </cell>
          <cell r="H566">
            <v>0</v>
          </cell>
          <cell r="I566">
            <v>8</v>
          </cell>
          <cell r="J566">
            <v>15</v>
          </cell>
          <cell r="K566">
            <v>53.3</v>
          </cell>
          <cell r="L566">
            <v>0</v>
          </cell>
          <cell r="N566">
            <v>0</v>
          </cell>
          <cell r="O566">
            <v>15</v>
          </cell>
          <cell r="P566">
            <v>8</v>
          </cell>
          <cell r="Q566">
            <v>0.53333333333333333</v>
          </cell>
        </row>
        <row r="567">
          <cell r="E567">
            <v>2079852</v>
          </cell>
          <cell r="F567">
            <v>0</v>
          </cell>
          <cell r="H567">
            <v>0</v>
          </cell>
          <cell r="I567">
            <v>0</v>
          </cell>
          <cell r="K567">
            <v>0</v>
          </cell>
          <cell r="L567">
            <v>0</v>
          </cell>
          <cell r="N567">
            <v>0</v>
          </cell>
          <cell r="O567">
            <v>0</v>
          </cell>
          <cell r="P567">
            <v>0</v>
          </cell>
          <cell r="Q567" t="e">
            <v>#DIV/0!</v>
          </cell>
        </row>
        <row r="568">
          <cell r="E568">
            <v>3521575</v>
          </cell>
          <cell r="H568">
            <v>0</v>
          </cell>
          <cell r="K568">
            <v>0</v>
          </cell>
          <cell r="L568">
            <v>0</v>
          </cell>
          <cell r="N568">
            <v>0</v>
          </cell>
          <cell r="O568">
            <v>0</v>
          </cell>
          <cell r="P568">
            <v>0</v>
          </cell>
          <cell r="Q568" t="e">
            <v>#DIV/0!</v>
          </cell>
        </row>
        <row r="569">
          <cell r="E569">
            <v>174378</v>
          </cell>
          <cell r="F569">
            <v>0</v>
          </cell>
          <cell r="H569">
            <v>0</v>
          </cell>
          <cell r="I569">
            <v>0</v>
          </cell>
          <cell r="K569">
            <v>0</v>
          </cell>
          <cell r="L569">
            <v>10</v>
          </cell>
          <cell r="M569">
            <v>20</v>
          </cell>
          <cell r="N569">
            <v>50</v>
          </cell>
          <cell r="O569">
            <v>20</v>
          </cell>
          <cell r="P569">
            <v>10</v>
          </cell>
          <cell r="Q569">
            <v>0.5</v>
          </cell>
        </row>
        <row r="570">
          <cell r="E570">
            <v>2079232</v>
          </cell>
          <cell r="F570">
            <v>0</v>
          </cell>
          <cell r="H570">
            <v>0</v>
          </cell>
          <cell r="I570">
            <v>27</v>
          </cell>
          <cell r="J570">
            <v>30</v>
          </cell>
          <cell r="K570">
            <v>90</v>
          </cell>
          <cell r="L570">
            <v>0</v>
          </cell>
          <cell r="N570">
            <v>0</v>
          </cell>
          <cell r="O570">
            <v>30</v>
          </cell>
          <cell r="P570">
            <v>27</v>
          </cell>
          <cell r="Q570">
            <v>0.9</v>
          </cell>
        </row>
        <row r="571">
          <cell r="E571">
            <v>2081393</v>
          </cell>
          <cell r="F571">
            <v>0</v>
          </cell>
          <cell r="H571">
            <v>0</v>
          </cell>
          <cell r="I571">
            <v>0</v>
          </cell>
          <cell r="K571">
            <v>0</v>
          </cell>
          <cell r="L571">
            <v>1</v>
          </cell>
          <cell r="M571">
            <v>2</v>
          </cell>
          <cell r="N571">
            <v>50</v>
          </cell>
          <cell r="O571">
            <v>2</v>
          </cell>
          <cell r="P571">
            <v>1</v>
          </cell>
          <cell r="Q571">
            <v>0.5</v>
          </cell>
        </row>
        <row r="572">
          <cell r="E572">
            <v>2079704</v>
          </cell>
          <cell r="F572">
            <v>0</v>
          </cell>
          <cell r="H572">
            <v>0</v>
          </cell>
          <cell r="I572">
            <v>7</v>
          </cell>
          <cell r="J572">
            <v>7</v>
          </cell>
          <cell r="K572">
            <v>100</v>
          </cell>
          <cell r="L572">
            <v>0</v>
          </cell>
          <cell r="N572">
            <v>0</v>
          </cell>
          <cell r="O572">
            <v>7</v>
          </cell>
          <cell r="P572">
            <v>7</v>
          </cell>
          <cell r="Q572">
            <v>1</v>
          </cell>
        </row>
        <row r="573">
          <cell r="E573">
            <v>2825260</v>
          </cell>
          <cell r="F573">
            <v>0</v>
          </cell>
          <cell r="H573">
            <v>0</v>
          </cell>
          <cell r="I573">
            <v>9</v>
          </cell>
          <cell r="J573">
            <v>10</v>
          </cell>
          <cell r="K573">
            <v>90</v>
          </cell>
          <cell r="L573">
            <v>5</v>
          </cell>
          <cell r="M573">
            <v>5</v>
          </cell>
          <cell r="N573">
            <v>100</v>
          </cell>
          <cell r="O573">
            <v>15</v>
          </cell>
          <cell r="P573">
            <v>14</v>
          </cell>
          <cell r="Q573">
            <v>0.93333333333333335</v>
          </cell>
        </row>
        <row r="574">
          <cell r="E574">
            <v>2083981</v>
          </cell>
          <cell r="F574">
            <v>0</v>
          </cell>
          <cell r="H574">
            <v>0</v>
          </cell>
          <cell r="I574">
            <v>15</v>
          </cell>
          <cell r="J574">
            <v>16</v>
          </cell>
          <cell r="K574">
            <v>93.8</v>
          </cell>
          <cell r="L574">
            <v>0</v>
          </cell>
          <cell r="N574">
            <v>0</v>
          </cell>
          <cell r="O574">
            <v>16</v>
          </cell>
          <cell r="P574">
            <v>15</v>
          </cell>
          <cell r="Q574">
            <v>0.9375</v>
          </cell>
        </row>
        <row r="575">
          <cell r="E575">
            <v>5515483</v>
          </cell>
          <cell r="H575">
            <v>0</v>
          </cell>
          <cell r="K575">
            <v>0</v>
          </cell>
          <cell r="L575">
            <v>0</v>
          </cell>
          <cell r="N575">
            <v>0</v>
          </cell>
          <cell r="O575">
            <v>0</v>
          </cell>
          <cell r="P575">
            <v>0</v>
          </cell>
          <cell r="Q575" t="e">
            <v>#DIV/0!</v>
          </cell>
        </row>
        <row r="576">
          <cell r="E576">
            <v>2097877</v>
          </cell>
          <cell r="F576">
            <v>0</v>
          </cell>
          <cell r="H576">
            <v>0</v>
          </cell>
          <cell r="I576">
            <v>21</v>
          </cell>
          <cell r="J576">
            <v>21</v>
          </cell>
          <cell r="K576">
            <v>100</v>
          </cell>
          <cell r="L576">
            <v>0</v>
          </cell>
          <cell r="N576">
            <v>0</v>
          </cell>
          <cell r="O576">
            <v>21</v>
          </cell>
          <cell r="P576">
            <v>21</v>
          </cell>
          <cell r="Q576">
            <v>1</v>
          </cell>
        </row>
        <row r="577">
          <cell r="E577">
            <v>3949621</v>
          </cell>
          <cell r="F577">
            <v>0</v>
          </cell>
          <cell r="H577">
            <v>0</v>
          </cell>
          <cell r="I577">
            <v>0</v>
          </cell>
          <cell r="K577">
            <v>0</v>
          </cell>
          <cell r="L577">
            <v>1</v>
          </cell>
          <cell r="M577">
            <v>1</v>
          </cell>
          <cell r="N577">
            <v>100</v>
          </cell>
          <cell r="O577">
            <v>1</v>
          </cell>
          <cell r="P577">
            <v>1</v>
          </cell>
          <cell r="Q577">
            <v>1</v>
          </cell>
        </row>
        <row r="578">
          <cell r="E578">
            <v>2699915</v>
          </cell>
          <cell r="F578">
            <v>0</v>
          </cell>
          <cell r="H578">
            <v>0</v>
          </cell>
          <cell r="I578">
            <v>8</v>
          </cell>
          <cell r="J578">
            <v>10</v>
          </cell>
          <cell r="K578">
            <v>80</v>
          </cell>
          <cell r="L578">
            <v>0</v>
          </cell>
          <cell r="N578">
            <v>0</v>
          </cell>
          <cell r="O578">
            <v>10</v>
          </cell>
          <cell r="P578">
            <v>8</v>
          </cell>
          <cell r="Q578">
            <v>0.8</v>
          </cell>
        </row>
        <row r="579">
          <cell r="E579">
            <v>2080117</v>
          </cell>
          <cell r="F579">
            <v>0</v>
          </cell>
          <cell r="H579">
            <v>0</v>
          </cell>
          <cell r="I579">
            <v>0</v>
          </cell>
          <cell r="K579">
            <v>0</v>
          </cell>
          <cell r="L579">
            <v>0</v>
          </cell>
          <cell r="N579">
            <v>0</v>
          </cell>
          <cell r="O579">
            <v>0</v>
          </cell>
          <cell r="P579">
            <v>0</v>
          </cell>
          <cell r="Q579" t="e">
            <v>#DIV/0!</v>
          </cell>
        </row>
        <row r="580">
          <cell r="E580">
            <v>2705982</v>
          </cell>
          <cell r="F580">
            <v>0</v>
          </cell>
          <cell r="H580">
            <v>0</v>
          </cell>
          <cell r="I580">
            <v>37</v>
          </cell>
          <cell r="J580">
            <v>37</v>
          </cell>
          <cell r="K580">
            <v>100</v>
          </cell>
          <cell r="L580">
            <v>0</v>
          </cell>
          <cell r="N580">
            <v>0</v>
          </cell>
          <cell r="O580">
            <v>37</v>
          </cell>
          <cell r="P580">
            <v>37</v>
          </cell>
          <cell r="Q580">
            <v>1</v>
          </cell>
        </row>
        <row r="581">
          <cell r="E581">
            <v>2081601</v>
          </cell>
          <cell r="H581">
            <v>0</v>
          </cell>
          <cell r="K581">
            <v>0</v>
          </cell>
          <cell r="L581">
            <v>0</v>
          </cell>
          <cell r="N581">
            <v>0</v>
          </cell>
          <cell r="O581">
            <v>0</v>
          </cell>
          <cell r="P581">
            <v>0</v>
          </cell>
          <cell r="Q581" t="e">
            <v>#DIV/0!</v>
          </cell>
        </row>
        <row r="582">
          <cell r="E582">
            <v>2080753</v>
          </cell>
          <cell r="H582">
            <v>0</v>
          </cell>
          <cell r="K582">
            <v>0</v>
          </cell>
          <cell r="L582">
            <v>0</v>
          </cell>
          <cell r="N582">
            <v>0</v>
          </cell>
          <cell r="O582">
            <v>0</v>
          </cell>
          <cell r="P582">
            <v>0</v>
          </cell>
          <cell r="Q582" t="e">
            <v>#DIV/0!</v>
          </cell>
        </row>
        <row r="583">
          <cell r="E583">
            <v>502138</v>
          </cell>
          <cell r="F583">
            <v>0</v>
          </cell>
          <cell r="H583">
            <v>0</v>
          </cell>
          <cell r="I583">
            <v>22</v>
          </cell>
          <cell r="J583">
            <v>22</v>
          </cell>
          <cell r="K583">
            <v>100</v>
          </cell>
          <cell r="L583">
            <v>0</v>
          </cell>
          <cell r="N583">
            <v>0</v>
          </cell>
          <cell r="O583">
            <v>22</v>
          </cell>
          <cell r="P583">
            <v>22</v>
          </cell>
          <cell r="Q583">
            <v>1</v>
          </cell>
        </row>
        <row r="584">
          <cell r="E584">
            <v>2083973</v>
          </cell>
          <cell r="F584">
            <v>0</v>
          </cell>
          <cell r="H584">
            <v>0</v>
          </cell>
          <cell r="I584">
            <v>0</v>
          </cell>
          <cell r="K584">
            <v>0</v>
          </cell>
          <cell r="L584">
            <v>0</v>
          </cell>
          <cell r="N584">
            <v>0</v>
          </cell>
          <cell r="O584">
            <v>0</v>
          </cell>
          <cell r="P584">
            <v>0</v>
          </cell>
          <cell r="Q584" t="e">
            <v>#DIV/0!</v>
          </cell>
        </row>
        <row r="585">
          <cell r="E585">
            <v>2079348</v>
          </cell>
          <cell r="F585">
            <v>0</v>
          </cell>
          <cell r="H585">
            <v>0</v>
          </cell>
          <cell r="I585">
            <v>10</v>
          </cell>
          <cell r="J585">
            <v>10</v>
          </cell>
          <cell r="K585">
            <v>100</v>
          </cell>
          <cell r="L585">
            <v>0</v>
          </cell>
          <cell r="N585">
            <v>0</v>
          </cell>
          <cell r="O585">
            <v>10</v>
          </cell>
          <cell r="P585">
            <v>10</v>
          </cell>
          <cell r="Q585">
            <v>1</v>
          </cell>
        </row>
        <row r="586">
          <cell r="E586">
            <v>2080451</v>
          </cell>
          <cell r="F586">
            <v>0</v>
          </cell>
          <cell r="H586">
            <v>0</v>
          </cell>
          <cell r="I586">
            <v>14</v>
          </cell>
          <cell r="J586">
            <v>15</v>
          </cell>
          <cell r="K586">
            <v>93.3</v>
          </cell>
          <cell r="L586">
            <v>0</v>
          </cell>
          <cell r="N586">
            <v>0</v>
          </cell>
          <cell r="O586">
            <v>15</v>
          </cell>
          <cell r="P586">
            <v>14</v>
          </cell>
          <cell r="Q586">
            <v>0.93333333333333335</v>
          </cell>
        </row>
        <row r="587">
          <cell r="E587">
            <v>2078686</v>
          </cell>
          <cell r="H587">
            <v>0</v>
          </cell>
          <cell r="K587">
            <v>0</v>
          </cell>
          <cell r="L587">
            <v>0</v>
          </cell>
          <cell r="N587">
            <v>0</v>
          </cell>
          <cell r="O587">
            <v>0</v>
          </cell>
          <cell r="P587">
            <v>0</v>
          </cell>
          <cell r="Q587" t="e">
            <v>#DIV/0!</v>
          </cell>
        </row>
        <row r="588">
          <cell r="E588">
            <v>2751704</v>
          </cell>
          <cell r="F588">
            <v>0</v>
          </cell>
          <cell r="H588">
            <v>0</v>
          </cell>
          <cell r="I588">
            <v>10</v>
          </cell>
          <cell r="J588">
            <v>15</v>
          </cell>
          <cell r="K588">
            <v>66.7</v>
          </cell>
          <cell r="L588">
            <v>0</v>
          </cell>
          <cell r="N588">
            <v>0</v>
          </cell>
          <cell r="O588">
            <v>15</v>
          </cell>
          <cell r="P588">
            <v>10</v>
          </cell>
          <cell r="Q588">
            <v>0.66666666666666663</v>
          </cell>
        </row>
        <row r="589">
          <cell r="E589">
            <v>2088525</v>
          </cell>
          <cell r="F589">
            <v>0</v>
          </cell>
          <cell r="H589">
            <v>0</v>
          </cell>
          <cell r="I589">
            <v>0</v>
          </cell>
          <cell r="K589">
            <v>0</v>
          </cell>
          <cell r="L589">
            <v>0</v>
          </cell>
          <cell r="N589">
            <v>0</v>
          </cell>
          <cell r="O589">
            <v>0</v>
          </cell>
          <cell r="P589">
            <v>0</v>
          </cell>
          <cell r="Q589" t="e">
            <v>#DIV/0!</v>
          </cell>
        </row>
        <row r="590">
          <cell r="E590">
            <v>2745801</v>
          </cell>
          <cell r="F590">
            <v>0</v>
          </cell>
          <cell r="H590">
            <v>0</v>
          </cell>
          <cell r="I590">
            <v>5</v>
          </cell>
          <cell r="J590">
            <v>5</v>
          </cell>
          <cell r="K590">
            <v>100</v>
          </cell>
          <cell r="L590">
            <v>0</v>
          </cell>
          <cell r="N590">
            <v>0</v>
          </cell>
          <cell r="O590">
            <v>5</v>
          </cell>
          <cell r="P590">
            <v>5</v>
          </cell>
          <cell r="Q590">
            <v>1</v>
          </cell>
        </row>
        <row r="591">
          <cell r="E591">
            <v>2745798</v>
          </cell>
          <cell r="F591">
            <v>0</v>
          </cell>
          <cell r="H591">
            <v>0</v>
          </cell>
          <cell r="I591">
            <v>0</v>
          </cell>
          <cell r="K591">
            <v>0</v>
          </cell>
          <cell r="L591">
            <v>0</v>
          </cell>
          <cell r="N591">
            <v>0</v>
          </cell>
          <cell r="O591">
            <v>0</v>
          </cell>
          <cell r="P591">
            <v>0</v>
          </cell>
          <cell r="Q591" t="e">
            <v>#DIV/0!</v>
          </cell>
        </row>
        <row r="592">
          <cell r="E592">
            <v>2078449</v>
          </cell>
          <cell r="F592">
            <v>0</v>
          </cell>
          <cell r="H592">
            <v>0</v>
          </cell>
          <cell r="I592">
            <v>0</v>
          </cell>
          <cell r="K592">
            <v>0</v>
          </cell>
          <cell r="L592">
            <v>0</v>
          </cell>
          <cell r="N592">
            <v>0</v>
          </cell>
          <cell r="O592">
            <v>0</v>
          </cell>
          <cell r="P592">
            <v>0</v>
          </cell>
          <cell r="Q592" t="e">
            <v>#DIV/0!</v>
          </cell>
        </row>
        <row r="593">
          <cell r="E593">
            <v>2080478</v>
          </cell>
          <cell r="F593">
            <v>0</v>
          </cell>
          <cell r="H593">
            <v>0</v>
          </cell>
          <cell r="I593">
            <v>0</v>
          </cell>
          <cell r="K593">
            <v>0</v>
          </cell>
          <cell r="L593">
            <v>0</v>
          </cell>
          <cell r="N593">
            <v>0</v>
          </cell>
          <cell r="O593">
            <v>0</v>
          </cell>
          <cell r="P593">
            <v>0</v>
          </cell>
          <cell r="Q593" t="e">
            <v>#DIV/0!</v>
          </cell>
        </row>
        <row r="594">
          <cell r="E594">
            <v>2078112</v>
          </cell>
          <cell r="F594">
            <v>0</v>
          </cell>
          <cell r="H594">
            <v>0</v>
          </cell>
          <cell r="I594">
            <v>0</v>
          </cell>
          <cell r="K594">
            <v>0</v>
          </cell>
          <cell r="L594">
            <v>0</v>
          </cell>
          <cell r="N594">
            <v>0</v>
          </cell>
          <cell r="O594">
            <v>0</v>
          </cell>
          <cell r="P594">
            <v>0</v>
          </cell>
          <cell r="Q594" t="e">
            <v>#DIV/0!</v>
          </cell>
        </row>
        <row r="595">
          <cell r="E595">
            <v>149497</v>
          </cell>
          <cell r="F595">
            <v>0</v>
          </cell>
          <cell r="H595">
            <v>0</v>
          </cell>
          <cell r="I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 t="e">
            <v>#DIV/0!</v>
          </cell>
        </row>
        <row r="596">
          <cell r="E596">
            <v>2080044</v>
          </cell>
          <cell r="F596">
            <v>0</v>
          </cell>
          <cell r="H596">
            <v>0</v>
          </cell>
          <cell r="I596">
            <v>9</v>
          </cell>
          <cell r="J596">
            <v>10</v>
          </cell>
          <cell r="K596">
            <v>90</v>
          </cell>
          <cell r="L596">
            <v>0</v>
          </cell>
          <cell r="N596">
            <v>0</v>
          </cell>
          <cell r="O596">
            <v>10</v>
          </cell>
          <cell r="P596">
            <v>9</v>
          </cell>
          <cell r="Q596">
            <v>0.9</v>
          </cell>
        </row>
        <row r="597">
          <cell r="E597">
            <v>2082446</v>
          </cell>
          <cell r="F597">
            <v>0</v>
          </cell>
          <cell r="H597">
            <v>0</v>
          </cell>
          <cell r="I597">
            <v>0</v>
          </cell>
          <cell r="K597">
            <v>0</v>
          </cell>
          <cell r="L597">
            <v>0</v>
          </cell>
          <cell r="N597">
            <v>0</v>
          </cell>
          <cell r="O597">
            <v>0</v>
          </cell>
          <cell r="P597">
            <v>0</v>
          </cell>
          <cell r="Q597" t="e">
            <v>#DIV/0!</v>
          </cell>
        </row>
        <row r="598">
          <cell r="E598">
            <v>2077647</v>
          </cell>
          <cell r="F598">
            <v>0</v>
          </cell>
          <cell r="H598">
            <v>0</v>
          </cell>
          <cell r="I598">
            <v>9</v>
          </cell>
          <cell r="J598">
            <v>9</v>
          </cell>
          <cell r="K598">
            <v>100</v>
          </cell>
          <cell r="L598">
            <v>0</v>
          </cell>
          <cell r="N598">
            <v>0</v>
          </cell>
          <cell r="O598">
            <v>9</v>
          </cell>
          <cell r="P598">
            <v>9</v>
          </cell>
          <cell r="Q598">
            <v>1</v>
          </cell>
        </row>
        <row r="599">
          <cell r="E599">
            <v>2024624</v>
          </cell>
          <cell r="H599">
            <v>0</v>
          </cell>
          <cell r="K599">
            <v>0</v>
          </cell>
          <cell r="L599">
            <v>0</v>
          </cell>
          <cell r="N599">
            <v>0</v>
          </cell>
          <cell r="O599">
            <v>0</v>
          </cell>
          <cell r="P599">
            <v>0</v>
          </cell>
          <cell r="Q599" t="e">
            <v>#DIV/0!</v>
          </cell>
        </row>
        <row r="600">
          <cell r="E600">
            <v>2083094</v>
          </cell>
          <cell r="F600">
            <v>0</v>
          </cell>
          <cell r="H600">
            <v>0</v>
          </cell>
          <cell r="I600">
            <v>10</v>
          </cell>
          <cell r="J600">
            <v>10</v>
          </cell>
          <cell r="K600">
            <v>100</v>
          </cell>
          <cell r="L600">
            <v>0</v>
          </cell>
          <cell r="N600">
            <v>0</v>
          </cell>
          <cell r="O600">
            <v>10</v>
          </cell>
          <cell r="P600">
            <v>10</v>
          </cell>
          <cell r="Q600">
            <v>1</v>
          </cell>
        </row>
        <row r="601">
          <cell r="E601">
            <v>3812545</v>
          </cell>
          <cell r="H601">
            <v>0</v>
          </cell>
          <cell r="K601">
            <v>0</v>
          </cell>
          <cell r="L601">
            <v>0</v>
          </cell>
          <cell r="N601">
            <v>0</v>
          </cell>
          <cell r="O601">
            <v>0</v>
          </cell>
          <cell r="P601">
            <v>0</v>
          </cell>
          <cell r="Q601" t="e">
            <v>#DIV/0!</v>
          </cell>
        </row>
        <row r="602">
          <cell r="E602">
            <v>2081083</v>
          </cell>
          <cell r="F602">
            <v>0</v>
          </cell>
          <cell r="H602">
            <v>0</v>
          </cell>
          <cell r="I602">
            <v>12</v>
          </cell>
          <cell r="J602">
            <v>12</v>
          </cell>
          <cell r="K602">
            <v>100</v>
          </cell>
          <cell r="L602">
            <v>0</v>
          </cell>
          <cell r="N602">
            <v>0</v>
          </cell>
          <cell r="O602">
            <v>12</v>
          </cell>
          <cell r="P602">
            <v>12</v>
          </cell>
          <cell r="Q602">
            <v>1</v>
          </cell>
        </row>
        <row r="603">
          <cell r="E603">
            <v>2092980</v>
          </cell>
          <cell r="F603">
            <v>0</v>
          </cell>
          <cell r="H603">
            <v>0</v>
          </cell>
          <cell r="I603">
            <v>0</v>
          </cell>
          <cell r="K603">
            <v>0</v>
          </cell>
          <cell r="L603">
            <v>0</v>
          </cell>
          <cell r="N603">
            <v>0</v>
          </cell>
          <cell r="O603">
            <v>0</v>
          </cell>
          <cell r="P603">
            <v>0</v>
          </cell>
          <cell r="Q603" t="e">
            <v>#DIV/0!</v>
          </cell>
        </row>
        <row r="604">
          <cell r="E604">
            <v>2082497</v>
          </cell>
          <cell r="F604">
            <v>0</v>
          </cell>
          <cell r="H604">
            <v>0</v>
          </cell>
          <cell r="I604">
            <v>0</v>
          </cell>
          <cell r="K604">
            <v>0</v>
          </cell>
          <cell r="L604">
            <v>0</v>
          </cell>
          <cell r="N604">
            <v>0</v>
          </cell>
          <cell r="O604">
            <v>0</v>
          </cell>
          <cell r="P604">
            <v>0</v>
          </cell>
          <cell r="Q604" t="e">
            <v>#DIV/0!</v>
          </cell>
        </row>
        <row r="605">
          <cell r="E605">
            <v>2080842</v>
          </cell>
          <cell r="F605">
            <v>0</v>
          </cell>
          <cell r="H605">
            <v>0</v>
          </cell>
          <cell r="I605">
            <v>0</v>
          </cell>
          <cell r="K605">
            <v>0</v>
          </cell>
          <cell r="L605">
            <v>0</v>
          </cell>
          <cell r="N605">
            <v>0</v>
          </cell>
          <cell r="O605">
            <v>0</v>
          </cell>
          <cell r="P605">
            <v>0</v>
          </cell>
          <cell r="Q605" t="e">
            <v>#DIV/0!</v>
          </cell>
        </row>
        <row r="606">
          <cell r="E606">
            <v>2082438</v>
          </cell>
          <cell r="F606">
            <v>0</v>
          </cell>
          <cell r="H606">
            <v>0</v>
          </cell>
          <cell r="I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 t="e">
            <v>#DIV/0!</v>
          </cell>
        </row>
        <row r="607">
          <cell r="E607">
            <v>2745402</v>
          </cell>
          <cell r="F607">
            <v>0</v>
          </cell>
          <cell r="H607">
            <v>0</v>
          </cell>
          <cell r="I607">
            <v>0</v>
          </cell>
          <cell r="K607">
            <v>0</v>
          </cell>
          <cell r="L607">
            <v>0</v>
          </cell>
          <cell r="N607">
            <v>0</v>
          </cell>
          <cell r="O607">
            <v>0</v>
          </cell>
          <cell r="P607">
            <v>0</v>
          </cell>
          <cell r="Q607" t="e">
            <v>#DIV/0!</v>
          </cell>
        </row>
        <row r="608">
          <cell r="E608">
            <v>2080737</v>
          </cell>
          <cell r="F608">
            <v>0</v>
          </cell>
          <cell r="H608">
            <v>0</v>
          </cell>
          <cell r="I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0</v>
          </cell>
          <cell r="Q608" t="e">
            <v>#DIV/0!</v>
          </cell>
        </row>
        <row r="609">
          <cell r="E609">
            <v>2745356</v>
          </cell>
          <cell r="F609">
            <v>0</v>
          </cell>
          <cell r="H609">
            <v>0</v>
          </cell>
          <cell r="I609">
            <v>0</v>
          </cell>
          <cell r="K609">
            <v>0</v>
          </cell>
          <cell r="L609">
            <v>0</v>
          </cell>
          <cell r="N609">
            <v>0</v>
          </cell>
          <cell r="O609">
            <v>0</v>
          </cell>
          <cell r="P609">
            <v>0</v>
          </cell>
          <cell r="Q609" t="e">
            <v>#DIV/0!</v>
          </cell>
        </row>
        <row r="610">
          <cell r="E610">
            <v>9680500</v>
          </cell>
          <cell r="F610">
            <v>0</v>
          </cell>
          <cell r="H610">
            <v>0</v>
          </cell>
          <cell r="I610">
            <v>10</v>
          </cell>
          <cell r="J610">
            <v>10</v>
          </cell>
          <cell r="K610">
            <v>100</v>
          </cell>
          <cell r="L610">
            <v>0</v>
          </cell>
          <cell r="N610">
            <v>0</v>
          </cell>
          <cell r="O610">
            <v>10</v>
          </cell>
          <cell r="P610">
            <v>10</v>
          </cell>
          <cell r="Q610">
            <v>1</v>
          </cell>
        </row>
        <row r="611">
          <cell r="E611">
            <v>2080281</v>
          </cell>
          <cell r="F611">
            <v>0</v>
          </cell>
          <cell r="H611">
            <v>0</v>
          </cell>
          <cell r="I611">
            <v>0</v>
          </cell>
          <cell r="K611">
            <v>0</v>
          </cell>
          <cell r="L611">
            <v>0</v>
          </cell>
          <cell r="N611">
            <v>0</v>
          </cell>
          <cell r="O611">
            <v>0</v>
          </cell>
          <cell r="P611">
            <v>0</v>
          </cell>
          <cell r="Q611" t="e">
            <v>#DIV/0!</v>
          </cell>
        </row>
        <row r="612">
          <cell r="E612">
            <v>2081660</v>
          </cell>
          <cell r="F612">
            <v>0</v>
          </cell>
          <cell r="H612">
            <v>0</v>
          </cell>
          <cell r="I612">
            <v>0</v>
          </cell>
          <cell r="K612">
            <v>0</v>
          </cell>
          <cell r="L612">
            <v>0</v>
          </cell>
          <cell r="N612">
            <v>0</v>
          </cell>
          <cell r="O612">
            <v>0</v>
          </cell>
          <cell r="P612">
            <v>0</v>
          </cell>
          <cell r="Q612" t="e">
            <v>#DIV/0!</v>
          </cell>
        </row>
        <row r="613">
          <cell r="E613">
            <v>2081431</v>
          </cell>
          <cell r="F613">
            <v>0</v>
          </cell>
          <cell r="H613">
            <v>0</v>
          </cell>
          <cell r="I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</v>
          </cell>
          <cell r="P613">
            <v>0</v>
          </cell>
          <cell r="Q613" t="e">
            <v>#DIV/0!</v>
          </cell>
        </row>
        <row r="614">
          <cell r="E614">
            <v>2079437</v>
          </cell>
          <cell r="F614">
            <v>0</v>
          </cell>
          <cell r="H614">
            <v>0</v>
          </cell>
          <cell r="I614">
            <v>0</v>
          </cell>
          <cell r="K614">
            <v>0</v>
          </cell>
          <cell r="L614">
            <v>0</v>
          </cell>
          <cell r="N614">
            <v>0</v>
          </cell>
          <cell r="O614">
            <v>0</v>
          </cell>
          <cell r="P614">
            <v>0</v>
          </cell>
          <cell r="Q614" t="e">
            <v>#DIV/0!</v>
          </cell>
        </row>
        <row r="615">
          <cell r="E615">
            <v>5860490</v>
          </cell>
          <cell r="F615">
            <v>0</v>
          </cell>
          <cell r="H615">
            <v>0</v>
          </cell>
          <cell r="I615">
            <v>26</v>
          </cell>
          <cell r="J615">
            <v>26</v>
          </cell>
          <cell r="K615">
            <v>100</v>
          </cell>
          <cell r="L615">
            <v>0</v>
          </cell>
          <cell r="N615">
            <v>0</v>
          </cell>
          <cell r="O615">
            <v>26</v>
          </cell>
          <cell r="P615">
            <v>26</v>
          </cell>
          <cell r="Q615">
            <v>1</v>
          </cell>
        </row>
        <row r="616">
          <cell r="E616">
            <v>2025507</v>
          </cell>
          <cell r="F616">
            <v>2</v>
          </cell>
          <cell r="G616">
            <v>2</v>
          </cell>
          <cell r="H616">
            <v>100</v>
          </cell>
          <cell r="I616">
            <v>45</v>
          </cell>
          <cell r="J616">
            <v>45</v>
          </cell>
          <cell r="K616">
            <v>100</v>
          </cell>
          <cell r="L616">
            <v>0</v>
          </cell>
          <cell r="N616">
            <v>0</v>
          </cell>
          <cell r="O616">
            <v>47</v>
          </cell>
          <cell r="P616">
            <v>47</v>
          </cell>
          <cell r="Q616">
            <v>1</v>
          </cell>
        </row>
        <row r="617">
          <cell r="E617">
            <v>2080990</v>
          </cell>
          <cell r="F617">
            <v>0</v>
          </cell>
          <cell r="H617">
            <v>0</v>
          </cell>
          <cell r="I617">
            <v>0</v>
          </cell>
          <cell r="K617">
            <v>0</v>
          </cell>
          <cell r="L617">
            <v>0</v>
          </cell>
          <cell r="N617">
            <v>0</v>
          </cell>
          <cell r="O617">
            <v>0</v>
          </cell>
          <cell r="P617">
            <v>0</v>
          </cell>
          <cell r="Q617" t="e">
            <v>#DIV/0!</v>
          </cell>
        </row>
        <row r="618">
          <cell r="E618">
            <v>2083116</v>
          </cell>
          <cell r="F618">
            <v>1</v>
          </cell>
          <cell r="G618">
            <v>3</v>
          </cell>
          <cell r="H618">
            <v>33.299999999999997</v>
          </cell>
          <cell r="I618">
            <v>13</v>
          </cell>
          <cell r="J618">
            <v>13</v>
          </cell>
          <cell r="K618">
            <v>100</v>
          </cell>
          <cell r="L618">
            <v>0</v>
          </cell>
          <cell r="N618">
            <v>0</v>
          </cell>
          <cell r="O618">
            <v>16</v>
          </cell>
          <cell r="P618">
            <v>14</v>
          </cell>
          <cell r="Q618">
            <v>0.875</v>
          </cell>
        </row>
        <row r="619">
          <cell r="E619">
            <v>2082586</v>
          </cell>
          <cell r="F619">
            <v>0</v>
          </cell>
          <cell r="H619">
            <v>0</v>
          </cell>
          <cell r="I619">
            <v>10</v>
          </cell>
          <cell r="J619">
            <v>10</v>
          </cell>
          <cell r="K619">
            <v>100</v>
          </cell>
          <cell r="L619">
            <v>0</v>
          </cell>
          <cell r="N619">
            <v>0</v>
          </cell>
          <cell r="O619">
            <v>10</v>
          </cell>
          <cell r="P619">
            <v>10</v>
          </cell>
          <cell r="Q619">
            <v>1</v>
          </cell>
        </row>
        <row r="620">
          <cell r="E620">
            <v>4049020</v>
          </cell>
          <cell r="F620">
            <v>0</v>
          </cell>
          <cell r="G620">
            <v>1</v>
          </cell>
          <cell r="H620">
            <v>0</v>
          </cell>
          <cell r="I620">
            <v>8</v>
          </cell>
          <cell r="J620">
            <v>8</v>
          </cell>
          <cell r="K620">
            <v>100</v>
          </cell>
          <cell r="L620">
            <v>0</v>
          </cell>
          <cell r="N620">
            <v>0</v>
          </cell>
          <cell r="O620">
            <v>9</v>
          </cell>
          <cell r="P620">
            <v>8</v>
          </cell>
          <cell r="Q620">
            <v>0.88888888888888884</v>
          </cell>
        </row>
        <row r="621">
          <cell r="E621">
            <v>112542</v>
          </cell>
          <cell r="F621">
            <v>0</v>
          </cell>
          <cell r="H621">
            <v>0</v>
          </cell>
          <cell r="I621">
            <v>0</v>
          </cell>
          <cell r="K621">
            <v>0</v>
          </cell>
          <cell r="L621">
            <v>5</v>
          </cell>
          <cell r="M621">
            <v>8</v>
          </cell>
          <cell r="N621">
            <v>62.5</v>
          </cell>
          <cell r="O621">
            <v>8</v>
          </cell>
          <cell r="P621">
            <v>5</v>
          </cell>
          <cell r="Q621">
            <v>0.625</v>
          </cell>
        </row>
        <row r="622">
          <cell r="E622">
            <v>2084201</v>
          </cell>
          <cell r="H622">
            <v>0</v>
          </cell>
          <cell r="K622">
            <v>0</v>
          </cell>
          <cell r="L622">
            <v>0</v>
          </cell>
          <cell r="N622">
            <v>0</v>
          </cell>
          <cell r="O622">
            <v>0</v>
          </cell>
          <cell r="P622">
            <v>0</v>
          </cell>
          <cell r="Q622" t="e">
            <v>#DIV/0!</v>
          </cell>
        </row>
        <row r="623">
          <cell r="E623">
            <v>2080907</v>
          </cell>
          <cell r="F623">
            <v>0</v>
          </cell>
          <cell r="H623">
            <v>0</v>
          </cell>
          <cell r="I623">
            <v>0</v>
          </cell>
          <cell r="K623">
            <v>0</v>
          </cell>
          <cell r="L623">
            <v>0</v>
          </cell>
          <cell r="N623">
            <v>0</v>
          </cell>
          <cell r="O623">
            <v>0</v>
          </cell>
          <cell r="P623">
            <v>0</v>
          </cell>
          <cell r="Q623" t="e">
            <v>#DIV/0!</v>
          </cell>
        </row>
        <row r="624">
          <cell r="E624">
            <v>2080958</v>
          </cell>
          <cell r="F624">
            <v>0</v>
          </cell>
          <cell r="H624">
            <v>0</v>
          </cell>
          <cell r="I624">
            <v>0</v>
          </cell>
          <cell r="K624">
            <v>0</v>
          </cell>
          <cell r="L624">
            <v>0</v>
          </cell>
          <cell r="N624">
            <v>0</v>
          </cell>
          <cell r="O624">
            <v>0</v>
          </cell>
          <cell r="P624">
            <v>0</v>
          </cell>
          <cell r="Q624" t="e">
            <v>#DIV/0!</v>
          </cell>
        </row>
        <row r="625">
          <cell r="E625">
            <v>2082519</v>
          </cell>
          <cell r="F625">
            <v>0</v>
          </cell>
          <cell r="H625">
            <v>0</v>
          </cell>
          <cell r="I625">
            <v>10</v>
          </cell>
          <cell r="J625">
            <v>10</v>
          </cell>
          <cell r="K625">
            <v>100</v>
          </cell>
          <cell r="L625">
            <v>0</v>
          </cell>
          <cell r="N625">
            <v>0</v>
          </cell>
          <cell r="O625">
            <v>10</v>
          </cell>
          <cell r="P625">
            <v>10</v>
          </cell>
          <cell r="Q625">
            <v>1</v>
          </cell>
        </row>
        <row r="626">
          <cell r="E626">
            <v>2081229</v>
          </cell>
          <cell r="F626">
            <v>0</v>
          </cell>
          <cell r="H626">
            <v>0</v>
          </cell>
          <cell r="I626">
            <v>0</v>
          </cell>
          <cell r="K626">
            <v>0</v>
          </cell>
          <cell r="L626">
            <v>0</v>
          </cell>
          <cell r="N626">
            <v>0</v>
          </cell>
          <cell r="O626">
            <v>0</v>
          </cell>
          <cell r="P626">
            <v>0</v>
          </cell>
          <cell r="Q626" t="e">
            <v>#DIV/0!</v>
          </cell>
        </row>
        <row r="627">
          <cell r="E627">
            <v>2080621</v>
          </cell>
          <cell r="F627">
            <v>0</v>
          </cell>
          <cell r="H627">
            <v>0</v>
          </cell>
          <cell r="I627">
            <v>0</v>
          </cell>
          <cell r="K627">
            <v>0</v>
          </cell>
          <cell r="L627">
            <v>0</v>
          </cell>
          <cell r="N627">
            <v>0</v>
          </cell>
          <cell r="O627">
            <v>0</v>
          </cell>
          <cell r="P627">
            <v>0</v>
          </cell>
          <cell r="Q627" t="e">
            <v>#DIV/0!</v>
          </cell>
        </row>
        <row r="628">
          <cell r="E628">
            <v>2081237</v>
          </cell>
          <cell r="F628">
            <v>0</v>
          </cell>
          <cell r="H628">
            <v>0</v>
          </cell>
          <cell r="I628">
            <v>0</v>
          </cell>
          <cell r="K628">
            <v>0</v>
          </cell>
          <cell r="L628">
            <v>0</v>
          </cell>
          <cell r="N628">
            <v>0</v>
          </cell>
          <cell r="O628">
            <v>0</v>
          </cell>
          <cell r="P628">
            <v>0</v>
          </cell>
          <cell r="Q628" t="e">
            <v>#DIV/0!</v>
          </cell>
        </row>
        <row r="629">
          <cell r="E629">
            <v>2082756</v>
          </cell>
          <cell r="F629">
            <v>0</v>
          </cell>
          <cell r="H629">
            <v>0</v>
          </cell>
          <cell r="I629">
            <v>0</v>
          </cell>
          <cell r="K629">
            <v>0</v>
          </cell>
          <cell r="L629">
            <v>0</v>
          </cell>
          <cell r="N629">
            <v>0</v>
          </cell>
          <cell r="O629">
            <v>0</v>
          </cell>
          <cell r="P629">
            <v>0</v>
          </cell>
          <cell r="Q629" t="e">
            <v>#DIV/0!</v>
          </cell>
        </row>
        <row r="630">
          <cell r="E630">
            <v>2084058</v>
          </cell>
          <cell r="F630">
            <v>0</v>
          </cell>
          <cell r="H630">
            <v>0</v>
          </cell>
          <cell r="I630">
            <v>6</v>
          </cell>
          <cell r="J630">
            <v>6</v>
          </cell>
          <cell r="K630">
            <v>100</v>
          </cell>
          <cell r="L630">
            <v>4</v>
          </cell>
          <cell r="M630">
            <v>8</v>
          </cell>
          <cell r="N630">
            <v>50</v>
          </cell>
          <cell r="O630">
            <v>14</v>
          </cell>
          <cell r="P630">
            <v>10</v>
          </cell>
          <cell r="Q630">
            <v>0.7142857142857143</v>
          </cell>
        </row>
        <row r="631">
          <cell r="E631">
            <v>2082454</v>
          </cell>
          <cell r="F631">
            <v>0</v>
          </cell>
          <cell r="H631">
            <v>0</v>
          </cell>
          <cell r="I631">
            <v>0</v>
          </cell>
          <cell r="K631">
            <v>0</v>
          </cell>
          <cell r="L631">
            <v>0</v>
          </cell>
          <cell r="N631">
            <v>0</v>
          </cell>
          <cell r="O631">
            <v>0</v>
          </cell>
          <cell r="P631">
            <v>0</v>
          </cell>
          <cell r="Q631" t="e">
            <v>#DIV/0!</v>
          </cell>
        </row>
        <row r="632">
          <cell r="E632">
            <v>2080664</v>
          </cell>
          <cell r="F632">
            <v>0</v>
          </cell>
          <cell r="H632">
            <v>0</v>
          </cell>
          <cell r="I632">
            <v>25</v>
          </cell>
          <cell r="J632">
            <v>25</v>
          </cell>
          <cell r="K632">
            <v>100</v>
          </cell>
          <cell r="L632">
            <v>0</v>
          </cell>
          <cell r="N632">
            <v>0</v>
          </cell>
          <cell r="O632">
            <v>25</v>
          </cell>
          <cell r="P632">
            <v>25</v>
          </cell>
          <cell r="Q632">
            <v>1</v>
          </cell>
        </row>
        <row r="633">
          <cell r="E633">
            <v>2084120</v>
          </cell>
          <cell r="H633">
            <v>0</v>
          </cell>
          <cell r="K633">
            <v>0</v>
          </cell>
          <cell r="L633">
            <v>0</v>
          </cell>
          <cell r="N633">
            <v>0</v>
          </cell>
          <cell r="O633">
            <v>0</v>
          </cell>
          <cell r="P633">
            <v>0</v>
          </cell>
          <cell r="Q633" t="e">
            <v>#DIV/0!</v>
          </cell>
        </row>
        <row r="634">
          <cell r="E634">
            <v>2082470</v>
          </cell>
          <cell r="F634">
            <v>0</v>
          </cell>
          <cell r="H634">
            <v>0</v>
          </cell>
          <cell r="I634">
            <v>0</v>
          </cell>
          <cell r="K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 t="e">
            <v>#DIV/0!</v>
          </cell>
        </row>
        <row r="635">
          <cell r="E635">
            <v>2081253</v>
          </cell>
          <cell r="F635">
            <v>0</v>
          </cell>
          <cell r="H635">
            <v>0</v>
          </cell>
          <cell r="I635">
            <v>15</v>
          </cell>
          <cell r="J635">
            <v>15</v>
          </cell>
          <cell r="K635">
            <v>100</v>
          </cell>
          <cell r="L635">
            <v>0</v>
          </cell>
          <cell r="N635">
            <v>0</v>
          </cell>
          <cell r="O635">
            <v>15</v>
          </cell>
          <cell r="P635">
            <v>15</v>
          </cell>
          <cell r="Q635">
            <v>1</v>
          </cell>
        </row>
        <row r="636">
          <cell r="E636">
            <v>611484</v>
          </cell>
          <cell r="F636">
            <v>0</v>
          </cell>
          <cell r="H636">
            <v>0</v>
          </cell>
          <cell r="I636">
            <v>0</v>
          </cell>
          <cell r="K636">
            <v>0</v>
          </cell>
          <cell r="L636">
            <v>0</v>
          </cell>
          <cell r="N636">
            <v>0</v>
          </cell>
          <cell r="O636">
            <v>0</v>
          </cell>
          <cell r="P636">
            <v>0</v>
          </cell>
          <cell r="Q636" t="e">
            <v>#DIV/0!</v>
          </cell>
        </row>
        <row r="637">
          <cell r="E637">
            <v>2081040</v>
          </cell>
          <cell r="H637">
            <v>0</v>
          </cell>
          <cell r="K637">
            <v>0</v>
          </cell>
          <cell r="L637">
            <v>0</v>
          </cell>
          <cell r="N637">
            <v>0</v>
          </cell>
          <cell r="O637">
            <v>0</v>
          </cell>
          <cell r="P637">
            <v>0</v>
          </cell>
          <cell r="Q637" t="e">
            <v>#DIV/0!</v>
          </cell>
        </row>
        <row r="638">
          <cell r="E638">
            <v>2748568</v>
          </cell>
          <cell r="F638">
            <v>0</v>
          </cell>
          <cell r="H638">
            <v>0</v>
          </cell>
          <cell r="I638">
            <v>0</v>
          </cell>
          <cell r="K638">
            <v>0</v>
          </cell>
          <cell r="L638">
            <v>8</v>
          </cell>
          <cell r="M638">
            <v>8</v>
          </cell>
          <cell r="N638">
            <v>100</v>
          </cell>
          <cell r="O638">
            <v>8</v>
          </cell>
          <cell r="P638">
            <v>8</v>
          </cell>
          <cell r="Q638">
            <v>1</v>
          </cell>
        </row>
        <row r="639">
          <cell r="E639">
            <v>3334678</v>
          </cell>
          <cell r="F639">
            <v>0</v>
          </cell>
          <cell r="H639">
            <v>0</v>
          </cell>
          <cell r="I639">
            <v>0</v>
          </cell>
          <cell r="K639">
            <v>0</v>
          </cell>
          <cell r="L639">
            <v>0</v>
          </cell>
          <cell r="N639">
            <v>0</v>
          </cell>
          <cell r="O639">
            <v>0</v>
          </cell>
          <cell r="P639">
            <v>0</v>
          </cell>
          <cell r="Q639" t="e">
            <v>#DIV/0!</v>
          </cell>
        </row>
        <row r="640">
          <cell r="E640">
            <v>2748436</v>
          </cell>
          <cell r="F640">
            <v>0</v>
          </cell>
          <cell r="H640">
            <v>0</v>
          </cell>
          <cell r="I640">
            <v>0</v>
          </cell>
          <cell r="K640">
            <v>0</v>
          </cell>
          <cell r="L640">
            <v>0</v>
          </cell>
          <cell r="N640">
            <v>0</v>
          </cell>
          <cell r="O640">
            <v>0</v>
          </cell>
          <cell r="P640">
            <v>0</v>
          </cell>
          <cell r="Q640" t="e">
            <v>#DIV/0!</v>
          </cell>
        </row>
        <row r="641">
          <cell r="E641">
            <v>2798239</v>
          </cell>
          <cell r="F641">
            <v>0</v>
          </cell>
          <cell r="H641">
            <v>0</v>
          </cell>
          <cell r="I641">
            <v>0</v>
          </cell>
          <cell r="K641">
            <v>0</v>
          </cell>
          <cell r="L641">
            <v>0</v>
          </cell>
          <cell r="N641">
            <v>0</v>
          </cell>
          <cell r="O641">
            <v>0</v>
          </cell>
          <cell r="P641">
            <v>0</v>
          </cell>
          <cell r="Q641" t="e">
            <v>#DIV/0!</v>
          </cell>
        </row>
        <row r="642">
          <cell r="E642">
            <v>2082462</v>
          </cell>
          <cell r="H642">
            <v>0</v>
          </cell>
          <cell r="K642">
            <v>0</v>
          </cell>
          <cell r="L642">
            <v>0</v>
          </cell>
          <cell r="N642">
            <v>0</v>
          </cell>
          <cell r="O642">
            <v>0</v>
          </cell>
          <cell r="P642">
            <v>0</v>
          </cell>
          <cell r="Q642" t="e">
            <v>#DIV/0!</v>
          </cell>
        </row>
        <row r="643">
          <cell r="E643">
            <v>2078074</v>
          </cell>
          <cell r="F643">
            <v>0</v>
          </cell>
          <cell r="H643">
            <v>0</v>
          </cell>
          <cell r="I643">
            <v>17</v>
          </cell>
          <cell r="J643">
            <v>18</v>
          </cell>
          <cell r="K643">
            <v>94.4</v>
          </cell>
          <cell r="L643">
            <v>0</v>
          </cell>
          <cell r="N643">
            <v>0</v>
          </cell>
          <cell r="O643">
            <v>18</v>
          </cell>
          <cell r="P643">
            <v>17</v>
          </cell>
          <cell r="Q643">
            <v>0.94444444444444442</v>
          </cell>
        </row>
        <row r="644">
          <cell r="E644">
            <v>2081458</v>
          </cell>
          <cell r="F644">
            <v>0</v>
          </cell>
          <cell r="G644">
            <v>4</v>
          </cell>
          <cell r="H644">
            <v>0</v>
          </cell>
          <cell r="I644">
            <v>13</v>
          </cell>
          <cell r="J644">
            <v>14</v>
          </cell>
          <cell r="K644">
            <v>92.9</v>
          </cell>
          <cell r="L644">
            <v>0</v>
          </cell>
          <cell r="N644">
            <v>0</v>
          </cell>
          <cell r="O644">
            <v>18</v>
          </cell>
          <cell r="P644">
            <v>13</v>
          </cell>
          <cell r="Q644">
            <v>0.72222222222222221</v>
          </cell>
        </row>
        <row r="645">
          <cell r="E645">
            <v>2825309</v>
          </cell>
          <cell r="H645">
            <v>0</v>
          </cell>
          <cell r="K645">
            <v>0</v>
          </cell>
          <cell r="L645">
            <v>0</v>
          </cell>
          <cell r="N645">
            <v>0</v>
          </cell>
          <cell r="O645">
            <v>0</v>
          </cell>
          <cell r="P645">
            <v>0</v>
          </cell>
          <cell r="Q645" t="e">
            <v>#DIV/0!</v>
          </cell>
        </row>
        <row r="646">
          <cell r="E646">
            <v>2087103</v>
          </cell>
          <cell r="F646">
            <v>0</v>
          </cell>
          <cell r="H646">
            <v>0</v>
          </cell>
          <cell r="I646">
            <v>45</v>
          </cell>
          <cell r="J646">
            <v>49</v>
          </cell>
          <cell r="K646">
            <v>91.8</v>
          </cell>
          <cell r="L646">
            <v>8</v>
          </cell>
          <cell r="M646">
            <v>8</v>
          </cell>
          <cell r="N646">
            <v>100</v>
          </cell>
          <cell r="O646">
            <v>57</v>
          </cell>
          <cell r="P646">
            <v>53</v>
          </cell>
          <cell r="Q646">
            <v>0.92982456140350878</v>
          </cell>
        </row>
        <row r="647">
          <cell r="E647">
            <v>2024632</v>
          </cell>
          <cell r="H647">
            <v>0</v>
          </cell>
          <cell r="K647">
            <v>0</v>
          </cell>
          <cell r="L647">
            <v>0</v>
          </cell>
          <cell r="N647">
            <v>0</v>
          </cell>
          <cell r="O647">
            <v>0</v>
          </cell>
          <cell r="P647">
            <v>0</v>
          </cell>
          <cell r="Q647" t="e">
            <v>#DIV/0!</v>
          </cell>
        </row>
        <row r="648">
          <cell r="E648">
            <v>2087057</v>
          </cell>
          <cell r="F648">
            <v>0</v>
          </cell>
          <cell r="H648">
            <v>0</v>
          </cell>
          <cell r="I648">
            <v>11</v>
          </cell>
          <cell r="J648">
            <v>13</v>
          </cell>
          <cell r="K648">
            <v>84.6</v>
          </cell>
          <cell r="L648">
            <v>0</v>
          </cell>
          <cell r="N648">
            <v>0</v>
          </cell>
          <cell r="O648">
            <v>13</v>
          </cell>
          <cell r="P648">
            <v>11</v>
          </cell>
          <cell r="Q648">
            <v>0.84615384615384615</v>
          </cell>
        </row>
        <row r="649">
          <cell r="E649">
            <v>2772310</v>
          </cell>
          <cell r="F649">
            <v>2</v>
          </cell>
          <cell r="G649">
            <v>2</v>
          </cell>
          <cell r="H649">
            <v>100</v>
          </cell>
          <cell r="I649">
            <v>10</v>
          </cell>
          <cell r="J649">
            <v>10</v>
          </cell>
          <cell r="K649">
            <v>100</v>
          </cell>
          <cell r="L649">
            <v>0</v>
          </cell>
          <cell r="N649">
            <v>0</v>
          </cell>
          <cell r="O649">
            <v>12</v>
          </cell>
          <cell r="P649">
            <v>12</v>
          </cell>
          <cell r="Q649">
            <v>1</v>
          </cell>
        </row>
        <row r="650">
          <cell r="E650">
            <v>2792346</v>
          </cell>
          <cell r="F650">
            <v>0</v>
          </cell>
          <cell r="H650">
            <v>0</v>
          </cell>
          <cell r="I650">
            <v>0</v>
          </cell>
          <cell r="K650">
            <v>0</v>
          </cell>
          <cell r="L650">
            <v>30</v>
          </cell>
          <cell r="M650">
            <v>30</v>
          </cell>
          <cell r="N650">
            <v>100</v>
          </cell>
          <cell r="O650">
            <v>30</v>
          </cell>
          <cell r="P650">
            <v>30</v>
          </cell>
          <cell r="Q650">
            <v>1</v>
          </cell>
        </row>
        <row r="651">
          <cell r="E651">
            <v>9425802</v>
          </cell>
          <cell r="F651">
            <v>0</v>
          </cell>
          <cell r="H651">
            <v>0</v>
          </cell>
          <cell r="I651">
            <v>39</v>
          </cell>
          <cell r="J651">
            <v>40</v>
          </cell>
          <cell r="K651">
            <v>97.5</v>
          </cell>
          <cell r="L651">
            <v>0</v>
          </cell>
          <cell r="N651">
            <v>0</v>
          </cell>
          <cell r="O651">
            <v>40</v>
          </cell>
          <cell r="P651">
            <v>39</v>
          </cell>
          <cell r="Q651">
            <v>0.97499999999999998</v>
          </cell>
        </row>
        <row r="652">
          <cell r="E652">
            <v>2080699</v>
          </cell>
          <cell r="H652">
            <v>0</v>
          </cell>
          <cell r="K652">
            <v>0</v>
          </cell>
          <cell r="L652">
            <v>0</v>
          </cell>
          <cell r="N652">
            <v>0</v>
          </cell>
          <cell r="O652">
            <v>0</v>
          </cell>
          <cell r="P652">
            <v>0</v>
          </cell>
          <cell r="Q652" t="e">
            <v>#DIV/0!</v>
          </cell>
        </row>
        <row r="653">
          <cell r="E653">
            <v>2785382</v>
          </cell>
          <cell r="F653">
            <v>0</v>
          </cell>
          <cell r="H653">
            <v>0</v>
          </cell>
          <cell r="I653">
            <v>3</v>
          </cell>
          <cell r="J653">
            <v>5</v>
          </cell>
          <cell r="K653">
            <v>60</v>
          </cell>
          <cell r="L653">
            <v>0</v>
          </cell>
          <cell r="N653">
            <v>0</v>
          </cell>
          <cell r="O653">
            <v>5</v>
          </cell>
          <cell r="P653">
            <v>3</v>
          </cell>
          <cell r="Q653">
            <v>0.6</v>
          </cell>
        </row>
        <row r="654">
          <cell r="E654">
            <v>2083159</v>
          </cell>
          <cell r="F654">
            <v>0</v>
          </cell>
          <cell r="H654">
            <v>0</v>
          </cell>
          <cell r="I654">
            <v>0</v>
          </cell>
          <cell r="K654">
            <v>0</v>
          </cell>
          <cell r="L654">
            <v>0</v>
          </cell>
          <cell r="N654">
            <v>0</v>
          </cell>
          <cell r="O654">
            <v>0</v>
          </cell>
          <cell r="P654">
            <v>0</v>
          </cell>
          <cell r="Q654" t="e">
            <v>#DIV/0!</v>
          </cell>
        </row>
        <row r="655">
          <cell r="E655">
            <v>302961</v>
          </cell>
          <cell r="F655">
            <v>0</v>
          </cell>
          <cell r="H655">
            <v>0</v>
          </cell>
          <cell r="I655">
            <v>0</v>
          </cell>
          <cell r="K655">
            <v>0</v>
          </cell>
          <cell r="L655">
            <v>26</v>
          </cell>
          <cell r="M655">
            <v>26</v>
          </cell>
          <cell r="N655">
            <v>100</v>
          </cell>
          <cell r="O655">
            <v>26</v>
          </cell>
          <cell r="P655">
            <v>26</v>
          </cell>
          <cell r="Q655">
            <v>1</v>
          </cell>
        </row>
        <row r="656">
          <cell r="E656">
            <v>2081113</v>
          </cell>
          <cell r="H656">
            <v>0</v>
          </cell>
          <cell r="K656">
            <v>0</v>
          </cell>
          <cell r="L656">
            <v>0</v>
          </cell>
          <cell r="N656">
            <v>0</v>
          </cell>
          <cell r="O656">
            <v>0</v>
          </cell>
          <cell r="P656">
            <v>0</v>
          </cell>
          <cell r="Q656" t="e">
            <v>#DIV/0!</v>
          </cell>
        </row>
        <row r="657">
          <cell r="E657">
            <v>2081032</v>
          </cell>
          <cell r="H657">
            <v>0</v>
          </cell>
          <cell r="K657">
            <v>0</v>
          </cell>
          <cell r="L657">
            <v>0</v>
          </cell>
          <cell r="N657">
            <v>0</v>
          </cell>
          <cell r="O657">
            <v>0</v>
          </cell>
          <cell r="P657">
            <v>0</v>
          </cell>
          <cell r="Q657" t="e">
            <v>#DIV/0!</v>
          </cell>
        </row>
        <row r="658">
          <cell r="E658">
            <v>2082888</v>
          </cell>
          <cell r="F658">
            <v>0</v>
          </cell>
          <cell r="H658">
            <v>0</v>
          </cell>
          <cell r="I658">
            <v>18</v>
          </cell>
          <cell r="J658">
            <v>18</v>
          </cell>
          <cell r="K658">
            <v>100</v>
          </cell>
          <cell r="L658">
            <v>2</v>
          </cell>
          <cell r="M658">
            <v>2</v>
          </cell>
          <cell r="N658">
            <v>100</v>
          </cell>
          <cell r="O658">
            <v>20</v>
          </cell>
          <cell r="P658">
            <v>20</v>
          </cell>
          <cell r="Q658">
            <v>1</v>
          </cell>
        </row>
        <row r="659">
          <cell r="E659">
            <v>2766167</v>
          </cell>
          <cell r="F659">
            <v>0</v>
          </cell>
          <cell r="H659">
            <v>0</v>
          </cell>
          <cell r="I659">
            <v>5</v>
          </cell>
          <cell r="J659">
            <v>5</v>
          </cell>
          <cell r="K659">
            <v>100</v>
          </cell>
          <cell r="L659">
            <v>0</v>
          </cell>
          <cell r="N659">
            <v>0</v>
          </cell>
          <cell r="O659">
            <v>5</v>
          </cell>
          <cell r="P659">
            <v>5</v>
          </cell>
          <cell r="Q659">
            <v>1</v>
          </cell>
        </row>
        <row r="660">
          <cell r="E660">
            <v>2084422</v>
          </cell>
          <cell r="F660">
            <v>0</v>
          </cell>
          <cell r="H660">
            <v>0</v>
          </cell>
          <cell r="I660">
            <v>10</v>
          </cell>
          <cell r="J660">
            <v>10</v>
          </cell>
          <cell r="K660">
            <v>100</v>
          </cell>
          <cell r="L660">
            <v>0</v>
          </cell>
          <cell r="N660">
            <v>0</v>
          </cell>
          <cell r="O660">
            <v>10</v>
          </cell>
          <cell r="P660">
            <v>10</v>
          </cell>
          <cell r="Q660">
            <v>1</v>
          </cell>
        </row>
        <row r="661">
          <cell r="E661">
            <v>2080508</v>
          </cell>
          <cell r="F661">
            <v>0</v>
          </cell>
          <cell r="H661">
            <v>0</v>
          </cell>
          <cell r="I661">
            <v>0</v>
          </cell>
          <cell r="K661">
            <v>0</v>
          </cell>
          <cell r="L661">
            <v>0</v>
          </cell>
          <cell r="N661">
            <v>0</v>
          </cell>
          <cell r="O661">
            <v>0</v>
          </cell>
          <cell r="P661">
            <v>0</v>
          </cell>
          <cell r="Q661" t="e">
            <v>#DIV/0!</v>
          </cell>
        </row>
        <row r="662">
          <cell r="E662">
            <v>2750988</v>
          </cell>
          <cell r="F662">
            <v>0</v>
          </cell>
          <cell r="H662">
            <v>0</v>
          </cell>
          <cell r="I662">
            <v>20</v>
          </cell>
          <cell r="J662">
            <v>20</v>
          </cell>
          <cell r="K662">
            <v>100</v>
          </cell>
          <cell r="L662">
            <v>0</v>
          </cell>
          <cell r="N662">
            <v>0</v>
          </cell>
          <cell r="O662">
            <v>20</v>
          </cell>
          <cell r="P662">
            <v>20</v>
          </cell>
          <cell r="Q662">
            <v>1</v>
          </cell>
        </row>
        <row r="663">
          <cell r="E663">
            <v>2750538</v>
          </cell>
          <cell r="F663">
            <v>0</v>
          </cell>
          <cell r="H663">
            <v>0</v>
          </cell>
          <cell r="I663">
            <v>0</v>
          </cell>
          <cell r="K663">
            <v>0</v>
          </cell>
          <cell r="L663">
            <v>0</v>
          </cell>
          <cell r="N663">
            <v>0</v>
          </cell>
          <cell r="O663">
            <v>0</v>
          </cell>
          <cell r="P663">
            <v>0</v>
          </cell>
          <cell r="Q663" t="e">
            <v>#DIV/0!</v>
          </cell>
        </row>
        <row r="664">
          <cell r="E664">
            <v>2751003</v>
          </cell>
          <cell r="F664">
            <v>0</v>
          </cell>
          <cell r="H664">
            <v>0</v>
          </cell>
          <cell r="I664">
            <v>0</v>
          </cell>
          <cell r="K664">
            <v>0</v>
          </cell>
          <cell r="L664">
            <v>0</v>
          </cell>
          <cell r="N664">
            <v>0</v>
          </cell>
          <cell r="O664">
            <v>0</v>
          </cell>
          <cell r="P664">
            <v>0</v>
          </cell>
          <cell r="Q664" t="e">
            <v>#DIV/0!</v>
          </cell>
        </row>
        <row r="665">
          <cell r="E665">
            <v>2751011</v>
          </cell>
          <cell r="F665">
            <v>0</v>
          </cell>
          <cell r="H665">
            <v>0</v>
          </cell>
          <cell r="I665">
            <v>0</v>
          </cell>
          <cell r="K665">
            <v>0</v>
          </cell>
          <cell r="L665">
            <v>4</v>
          </cell>
          <cell r="M665">
            <v>8</v>
          </cell>
          <cell r="N665">
            <v>50</v>
          </cell>
          <cell r="O665">
            <v>8</v>
          </cell>
          <cell r="P665">
            <v>4</v>
          </cell>
          <cell r="Q665">
            <v>0.5</v>
          </cell>
        </row>
        <row r="666">
          <cell r="E666">
            <v>9438890</v>
          </cell>
          <cell r="F666">
            <v>0</v>
          </cell>
          <cell r="H666">
            <v>0</v>
          </cell>
          <cell r="I666">
            <v>0</v>
          </cell>
          <cell r="K666">
            <v>0</v>
          </cell>
          <cell r="L666">
            <v>0</v>
          </cell>
          <cell r="N666">
            <v>0</v>
          </cell>
          <cell r="O666">
            <v>0</v>
          </cell>
          <cell r="P666">
            <v>0</v>
          </cell>
          <cell r="Q666" t="e">
            <v>#DIV/0!</v>
          </cell>
        </row>
        <row r="667">
          <cell r="E667">
            <v>2079283</v>
          </cell>
          <cell r="F667">
            <v>0</v>
          </cell>
          <cell r="H667">
            <v>0</v>
          </cell>
          <cell r="I667">
            <v>0</v>
          </cell>
          <cell r="K667">
            <v>0</v>
          </cell>
          <cell r="L667">
            <v>0</v>
          </cell>
          <cell r="N667">
            <v>0</v>
          </cell>
          <cell r="O667">
            <v>0</v>
          </cell>
          <cell r="P667">
            <v>0</v>
          </cell>
          <cell r="Q667" t="e">
            <v>#DIV/0!</v>
          </cell>
        </row>
        <row r="668">
          <cell r="E668">
            <v>2698374</v>
          </cell>
          <cell r="F668">
            <v>0</v>
          </cell>
          <cell r="H668">
            <v>0</v>
          </cell>
          <cell r="I668">
            <v>0</v>
          </cell>
          <cell r="K668">
            <v>0</v>
          </cell>
          <cell r="L668">
            <v>0</v>
          </cell>
          <cell r="N668">
            <v>0</v>
          </cell>
          <cell r="O668">
            <v>0</v>
          </cell>
          <cell r="P668">
            <v>0</v>
          </cell>
          <cell r="Q668" t="e">
            <v>#DIV/0!</v>
          </cell>
        </row>
        <row r="669">
          <cell r="E669">
            <v>2751038</v>
          </cell>
          <cell r="F669">
            <v>0</v>
          </cell>
          <cell r="H669">
            <v>0</v>
          </cell>
          <cell r="I669">
            <v>8</v>
          </cell>
          <cell r="J669">
            <v>8</v>
          </cell>
          <cell r="K669">
            <v>100</v>
          </cell>
          <cell r="L669">
            <v>0</v>
          </cell>
          <cell r="N669">
            <v>0</v>
          </cell>
          <cell r="O669">
            <v>8</v>
          </cell>
          <cell r="P669">
            <v>8</v>
          </cell>
          <cell r="Q669">
            <v>1</v>
          </cell>
        </row>
        <row r="670">
          <cell r="E670">
            <v>2058782</v>
          </cell>
          <cell r="F670">
            <v>0</v>
          </cell>
          <cell r="H670">
            <v>0</v>
          </cell>
          <cell r="I670">
            <v>0</v>
          </cell>
          <cell r="K670">
            <v>0</v>
          </cell>
          <cell r="L670">
            <v>0</v>
          </cell>
          <cell r="N670">
            <v>0</v>
          </cell>
          <cell r="O670">
            <v>0</v>
          </cell>
          <cell r="P670">
            <v>0</v>
          </cell>
          <cell r="Q670" t="e">
            <v>#DIV/0!</v>
          </cell>
        </row>
        <row r="671">
          <cell r="E671">
            <v>2755130</v>
          </cell>
          <cell r="F671">
            <v>4</v>
          </cell>
          <cell r="G671">
            <v>4</v>
          </cell>
          <cell r="H671">
            <v>100</v>
          </cell>
          <cell r="I671">
            <v>45</v>
          </cell>
          <cell r="J671">
            <v>45</v>
          </cell>
          <cell r="K671">
            <v>100</v>
          </cell>
          <cell r="L671">
            <v>0</v>
          </cell>
          <cell r="N671">
            <v>0</v>
          </cell>
          <cell r="O671">
            <v>49</v>
          </cell>
          <cell r="P671">
            <v>49</v>
          </cell>
          <cell r="Q671">
            <v>1</v>
          </cell>
        </row>
        <row r="672">
          <cell r="E672">
            <v>7400926</v>
          </cell>
          <cell r="H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Q672" t="e">
            <v>#DIV/0!</v>
          </cell>
        </row>
        <row r="673">
          <cell r="E673">
            <v>2080516</v>
          </cell>
          <cell r="H673">
            <v>0</v>
          </cell>
          <cell r="K673">
            <v>0</v>
          </cell>
          <cell r="L673">
            <v>0</v>
          </cell>
          <cell r="N673">
            <v>0</v>
          </cell>
          <cell r="O673">
            <v>0</v>
          </cell>
          <cell r="P673">
            <v>0</v>
          </cell>
          <cell r="Q673" t="e">
            <v>#DIV/0!</v>
          </cell>
        </row>
        <row r="674">
          <cell r="E674">
            <v>2078147</v>
          </cell>
          <cell r="H674">
            <v>0</v>
          </cell>
          <cell r="K674">
            <v>0</v>
          </cell>
          <cell r="L674">
            <v>0</v>
          </cell>
          <cell r="N674">
            <v>0</v>
          </cell>
          <cell r="O674">
            <v>0</v>
          </cell>
          <cell r="P674">
            <v>0</v>
          </cell>
          <cell r="Q674" t="e">
            <v>#DIV/0!</v>
          </cell>
        </row>
        <row r="675">
          <cell r="E675">
            <v>7958250</v>
          </cell>
          <cell r="F675">
            <v>0</v>
          </cell>
          <cell r="H675">
            <v>0</v>
          </cell>
          <cell r="I675">
            <v>0</v>
          </cell>
          <cell r="K675">
            <v>0</v>
          </cell>
          <cell r="L675">
            <v>0</v>
          </cell>
          <cell r="N675">
            <v>0</v>
          </cell>
          <cell r="O675">
            <v>0</v>
          </cell>
          <cell r="P675">
            <v>0</v>
          </cell>
          <cell r="Q675" t="e">
            <v>#DIV/0!</v>
          </cell>
        </row>
        <row r="676">
          <cell r="E676">
            <v>9545328</v>
          </cell>
          <cell r="F676">
            <v>0</v>
          </cell>
          <cell r="H676">
            <v>0</v>
          </cell>
          <cell r="I676">
            <v>0</v>
          </cell>
          <cell r="K676">
            <v>0</v>
          </cell>
          <cell r="L676">
            <v>0</v>
          </cell>
          <cell r="N676">
            <v>0</v>
          </cell>
          <cell r="O676">
            <v>0</v>
          </cell>
          <cell r="P676">
            <v>0</v>
          </cell>
          <cell r="Q676" t="e">
            <v>#DIV/0!</v>
          </cell>
        </row>
        <row r="677">
          <cell r="E677">
            <v>6905102</v>
          </cell>
          <cell r="F677">
            <v>0</v>
          </cell>
          <cell r="H677">
            <v>0</v>
          </cell>
          <cell r="I677">
            <v>0</v>
          </cell>
          <cell r="K677">
            <v>0</v>
          </cell>
          <cell r="L677">
            <v>0</v>
          </cell>
          <cell r="N677">
            <v>0</v>
          </cell>
          <cell r="O677">
            <v>0</v>
          </cell>
          <cell r="P677">
            <v>0</v>
          </cell>
          <cell r="Q677" t="e">
            <v>#DIV/0!</v>
          </cell>
        </row>
        <row r="678">
          <cell r="E678">
            <v>2080532</v>
          </cell>
          <cell r="F678">
            <v>0</v>
          </cell>
          <cell r="H678">
            <v>0</v>
          </cell>
          <cell r="I678">
            <v>7</v>
          </cell>
          <cell r="J678">
            <v>7</v>
          </cell>
          <cell r="K678">
            <v>100</v>
          </cell>
          <cell r="L678">
            <v>0</v>
          </cell>
          <cell r="N678">
            <v>0</v>
          </cell>
          <cell r="O678">
            <v>7</v>
          </cell>
          <cell r="P678">
            <v>7</v>
          </cell>
          <cell r="Q678">
            <v>1</v>
          </cell>
        </row>
        <row r="679">
          <cell r="E679">
            <v>2750511</v>
          </cell>
          <cell r="F679">
            <v>0</v>
          </cell>
          <cell r="H679">
            <v>0</v>
          </cell>
          <cell r="I679">
            <v>0</v>
          </cell>
          <cell r="K679">
            <v>0</v>
          </cell>
          <cell r="L679">
            <v>0</v>
          </cell>
          <cell r="N679">
            <v>0</v>
          </cell>
          <cell r="O679">
            <v>0</v>
          </cell>
          <cell r="P679">
            <v>0</v>
          </cell>
          <cell r="Q679" t="e">
            <v>#DIV/0!</v>
          </cell>
        </row>
        <row r="680">
          <cell r="E680">
            <v>7701810</v>
          </cell>
          <cell r="H680">
            <v>0</v>
          </cell>
          <cell r="K680">
            <v>0</v>
          </cell>
          <cell r="L680">
            <v>0</v>
          </cell>
          <cell r="N680">
            <v>0</v>
          </cell>
          <cell r="O680">
            <v>0</v>
          </cell>
          <cell r="P680">
            <v>0</v>
          </cell>
          <cell r="Q680" t="e">
            <v>#DIV/0!</v>
          </cell>
        </row>
        <row r="681">
          <cell r="E681">
            <v>2078139</v>
          </cell>
          <cell r="F681">
            <v>0</v>
          </cell>
          <cell r="H681">
            <v>0</v>
          </cell>
          <cell r="I681">
            <v>18</v>
          </cell>
          <cell r="J681">
            <v>19</v>
          </cell>
          <cell r="K681">
            <v>94.7</v>
          </cell>
          <cell r="L681">
            <v>0</v>
          </cell>
          <cell r="N681">
            <v>0</v>
          </cell>
          <cell r="O681">
            <v>19</v>
          </cell>
          <cell r="P681">
            <v>18</v>
          </cell>
          <cell r="Q681">
            <v>0.94736842105263153</v>
          </cell>
        </row>
        <row r="682">
          <cell r="E682">
            <v>2081873</v>
          </cell>
          <cell r="F682">
            <v>0</v>
          </cell>
          <cell r="H682">
            <v>0</v>
          </cell>
          <cell r="I682">
            <v>10</v>
          </cell>
          <cell r="J682">
            <v>10</v>
          </cell>
          <cell r="K682">
            <v>100</v>
          </cell>
          <cell r="L682">
            <v>0</v>
          </cell>
          <cell r="N682">
            <v>0</v>
          </cell>
          <cell r="O682">
            <v>10</v>
          </cell>
          <cell r="P682">
            <v>10</v>
          </cell>
          <cell r="Q682">
            <v>1</v>
          </cell>
        </row>
        <row r="683">
          <cell r="E683">
            <v>2080524</v>
          </cell>
          <cell r="F683">
            <v>0</v>
          </cell>
          <cell r="H683">
            <v>0</v>
          </cell>
          <cell r="I683">
            <v>0</v>
          </cell>
          <cell r="K683">
            <v>0</v>
          </cell>
          <cell r="L683">
            <v>0</v>
          </cell>
          <cell r="N683">
            <v>0</v>
          </cell>
          <cell r="O683">
            <v>0</v>
          </cell>
          <cell r="P683">
            <v>0</v>
          </cell>
          <cell r="Q683" t="e">
            <v>#DIV/0!</v>
          </cell>
        </row>
        <row r="684">
          <cell r="E684">
            <v>2750546</v>
          </cell>
          <cell r="F684">
            <v>0</v>
          </cell>
          <cell r="H684">
            <v>0</v>
          </cell>
          <cell r="I684">
            <v>0</v>
          </cell>
          <cell r="K684">
            <v>0</v>
          </cell>
          <cell r="L684">
            <v>0</v>
          </cell>
          <cell r="N684">
            <v>0</v>
          </cell>
          <cell r="O684">
            <v>0</v>
          </cell>
          <cell r="P684">
            <v>0</v>
          </cell>
          <cell r="Q684" t="e">
            <v>#DIV/0!</v>
          </cell>
        </row>
        <row r="685">
          <cell r="E685">
            <v>2751046</v>
          </cell>
          <cell r="F685">
            <v>0</v>
          </cell>
          <cell r="H685">
            <v>0</v>
          </cell>
          <cell r="I685">
            <v>0</v>
          </cell>
          <cell r="K685">
            <v>0</v>
          </cell>
          <cell r="L685">
            <v>0</v>
          </cell>
          <cell r="N685">
            <v>0</v>
          </cell>
          <cell r="O685">
            <v>0</v>
          </cell>
          <cell r="P685">
            <v>0</v>
          </cell>
          <cell r="Q685" t="e">
            <v>#DIV/0!</v>
          </cell>
        </row>
        <row r="686">
          <cell r="E686">
            <v>2028239</v>
          </cell>
          <cell r="F686">
            <v>0</v>
          </cell>
          <cell r="H686">
            <v>0</v>
          </cell>
          <cell r="I686">
            <v>0</v>
          </cell>
          <cell r="K686">
            <v>0</v>
          </cell>
          <cell r="L686">
            <v>0</v>
          </cell>
          <cell r="N686">
            <v>0</v>
          </cell>
          <cell r="O686">
            <v>0</v>
          </cell>
          <cell r="P686">
            <v>0</v>
          </cell>
          <cell r="Q686" t="e">
            <v>#DIV/0!</v>
          </cell>
        </row>
        <row r="687">
          <cell r="E687">
            <v>2081385</v>
          </cell>
          <cell r="F687">
            <v>0</v>
          </cell>
          <cell r="H687">
            <v>0</v>
          </cell>
          <cell r="I687">
            <v>0</v>
          </cell>
          <cell r="K687">
            <v>0</v>
          </cell>
          <cell r="L687">
            <v>0</v>
          </cell>
          <cell r="N687">
            <v>0</v>
          </cell>
          <cell r="O687">
            <v>0</v>
          </cell>
          <cell r="P687">
            <v>0</v>
          </cell>
          <cell r="Q687" t="e">
            <v>#DIV/0!</v>
          </cell>
        </row>
        <row r="688">
          <cell r="E688">
            <v>2077434</v>
          </cell>
          <cell r="F688">
            <v>0</v>
          </cell>
          <cell r="H688">
            <v>0</v>
          </cell>
          <cell r="I688">
            <v>9</v>
          </cell>
          <cell r="J688">
            <v>10</v>
          </cell>
          <cell r="K688">
            <v>90</v>
          </cell>
          <cell r="L688">
            <v>0</v>
          </cell>
          <cell r="N688">
            <v>0</v>
          </cell>
          <cell r="O688">
            <v>10</v>
          </cell>
          <cell r="P688">
            <v>9</v>
          </cell>
          <cell r="Q688">
            <v>0.9</v>
          </cell>
        </row>
        <row r="689">
          <cell r="E689">
            <v>2079593</v>
          </cell>
          <cell r="F689">
            <v>0</v>
          </cell>
          <cell r="H689">
            <v>0</v>
          </cell>
          <cell r="I689">
            <v>10</v>
          </cell>
          <cell r="J689">
            <v>10</v>
          </cell>
          <cell r="K689">
            <v>100</v>
          </cell>
          <cell r="L689">
            <v>0</v>
          </cell>
          <cell r="N689">
            <v>0</v>
          </cell>
          <cell r="O689">
            <v>10</v>
          </cell>
          <cell r="P689">
            <v>10</v>
          </cell>
          <cell r="Q689">
            <v>1</v>
          </cell>
        </row>
        <row r="690">
          <cell r="E690">
            <v>5426936</v>
          </cell>
          <cell r="H690">
            <v>0</v>
          </cell>
          <cell r="K690">
            <v>0</v>
          </cell>
          <cell r="L690">
            <v>0</v>
          </cell>
          <cell r="N690">
            <v>0</v>
          </cell>
          <cell r="O690">
            <v>0</v>
          </cell>
          <cell r="P690">
            <v>0</v>
          </cell>
          <cell r="Q690" t="e">
            <v>#DIV/0!</v>
          </cell>
        </row>
        <row r="691">
          <cell r="E691">
            <v>9556095</v>
          </cell>
          <cell r="F691">
            <v>4</v>
          </cell>
          <cell r="G691">
            <v>5</v>
          </cell>
          <cell r="H691">
            <v>80</v>
          </cell>
          <cell r="I691">
            <v>24</v>
          </cell>
          <cell r="J691">
            <v>25</v>
          </cell>
          <cell r="K691">
            <v>96</v>
          </cell>
          <cell r="L691">
            <v>0</v>
          </cell>
          <cell r="N691">
            <v>0</v>
          </cell>
          <cell r="O691">
            <v>30</v>
          </cell>
          <cell r="P691">
            <v>28</v>
          </cell>
          <cell r="Q691">
            <v>0.93333333333333335</v>
          </cell>
        </row>
        <row r="692">
          <cell r="E692">
            <v>2716593</v>
          </cell>
          <cell r="F692">
            <v>0</v>
          </cell>
          <cell r="H692">
            <v>0</v>
          </cell>
          <cell r="I692">
            <v>0</v>
          </cell>
          <cell r="K692">
            <v>0</v>
          </cell>
          <cell r="L692">
            <v>0</v>
          </cell>
          <cell r="N692">
            <v>0</v>
          </cell>
          <cell r="O692">
            <v>0</v>
          </cell>
          <cell r="P692">
            <v>0</v>
          </cell>
          <cell r="Q692" t="e">
            <v>#DIV/0!</v>
          </cell>
        </row>
        <row r="693">
          <cell r="E693">
            <v>2082853</v>
          </cell>
          <cell r="F693">
            <v>0</v>
          </cell>
          <cell r="H693">
            <v>0</v>
          </cell>
          <cell r="I693">
            <v>9</v>
          </cell>
          <cell r="J693">
            <v>9</v>
          </cell>
          <cell r="K693">
            <v>100</v>
          </cell>
          <cell r="L693">
            <v>0</v>
          </cell>
          <cell r="N693">
            <v>0</v>
          </cell>
          <cell r="O693">
            <v>9</v>
          </cell>
          <cell r="P693">
            <v>9</v>
          </cell>
          <cell r="Q693">
            <v>1</v>
          </cell>
        </row>
        <row r="694">
          <cell r="E694">
            <v>2023016</v>
          </cell>
          <cell r="F694">
            <v>0</v>
          </cell>
          <cell r="H694">
            <v>0</v>
          </cell>
          <cell r="I694">
            <v>7</v>
          </cell>
          <cell r="J694">
            <v>9</v>
          </cell>
          <cell r="K694">
            <v>77.8</v>
          </cell>
          <cell r="L694">
            <v>2</v>
          </cell>
          <cell r="M694">
            <v>2</v>
          </cell>
          <cell r="N694">
            <v>100</v>
          </cell>
          <cell r="O694">
            <v>11</v>
          </cell>
          <cell r="P694">
            <v>9</v>
          </cell>
          <cell r="Q694">
            <v>0.81818181818181823</v>
          </cell>
        </row>
        <row r="695">
          <cell r="E695">
            <v>2079496</v>
          </cell>
          <cell r="F695">
            <v>0</v>
          </cell>
          <cell r="H695">
            <v>0</v>
          </cell>
          <cell r="I695">
            <v>0</v>
          </cell>
          <cell r="K695">
            <v>0</v>
          </cell>
          <cell r="L695">
            <v>1</v>
          </cell>
          <cell r="M695">
            <v>2</v>
          </cell>
          <cell r="N695">
            <v>50</v>
          </cell>
          <cell r="O695">
            <v>2</v>
          </cell>
          <cell r="P695">
            <v>1</v>
          </cell>
          <cell r="Q695">
            <v>0.5</v>
          </cell>
        </row>
        <row r="696">
          <cell r="E696">
            <v>2026805</v>
          </cell>
          <cell r="F696">
            <v>0</v>
          </cell>
          <cell r="H696">
            <v>0</v>
          </cell>
          <cell r="I696">
            <v>0</v>
          </cell>
          <cell r="K696">
            <v>0</v>
          </cell>
          <cell r="L696">
            <v>0</v>
          </cell>
          <cell r="M696">
            <v>5</v>
          </cell>
          <cell r="N696">
            <v>0</v>
          </cell>
          <cell r="O696">
            <v>5</v>
          </cell>
          <cell r="P696">
            <v>0</v>
          </cell>
          <cell r="Q696">
            <v>0</v>
          </cell>
        </row>
        <row r="697">
          <cell r="E697">
            <v>8005877</v>
          </cell>
          <cell r="H697">
            <v>0</v>
          </cell>
          <cell r="K697">
            <v>0</v>
          </cell>
          <cell r="L697">
            <v>0</v>
          </cell>
          <cell r="N697">
            <v>0</v>
          </cell>
          <cell r="O697">
            <v>0</v>
          </cell>
          <cell r="P697">
            <v>0</v>
          </cell>
          <cell r="Q697" t="e">
            <v>#DIV/0!</v>
          </cell>
        </row>
        <row r="698">
          <cell r="E698">
            <v>2025477</v>
          </cell>
          <cell r="F698">
            <v>0</v>
          </cell>
          <cell r="H698">
            <v>0</v>
          </cell>
          <cell r="I698">
            <v>10</v>
          </cell>
          <cell r="J698">
            <v>10</v>
          </cell>
          <cell r="K698">
            <v>100</v>
          </cell>
          <cell r="L698">
            <v>0</v>
          </cell>
          <cell r="N698">
            <v>0</v>
          </cell>
          <cell r="O698">
            <v>10</v>
          </cell>
          <cell r="P698">
            <v>10</v>
          </cell>
          <cell r="Q698">
            <v>1</v>
          </cell>
        </row>
        <row r="699">
          <cell r="E699">
            <v>2028204</v>
          </cell>
          <cell r="F699">
            <v>0</v>
          </cell>
          <cell r="H699">
            <v>0</v>
          </cell>
          <cell r="I699">
            <v>11</v>
          </cell>
          <cell r="J699">
            <v>11</v>
          </cell>
          <cell r="K699">
            <v>100</v>
          </cell>
          <cell r="L699">
            <v>0</v>
          </cell>
          <cell r="N699">
            <v>0</v>
          </cell>
          <cell r="O699">
            <v>11</v>
          </cell>
          <cell r="P699">
            <v>11</v>
          </cell>
          <cell r="Q699">
            <v>1</v>
          </cell>
        </row>
        <row r="700">
          <cell r="E700">
            <v>2096005</v>
          </cell>
          <cell r="H700">
            <v>0</v>
          </cell>
          <cell r="K700">
            <v>0</v>
          </cell>
          <cell r="L700">
            <v>0</v>
          </cell>
          <cell r="N700">
            <v>0</v>
          </cell>
          <cell r="O700">
            <v>0</v>
          </cell>
          <cell r="P700">
            <v>0</v>
          </cell>
          <cell r="Q700" t="e">
            <v>#DIV/0!</v>
          </cell>
        </row>
        <row r="701">
          <cell r="E701">
            <v>2089548</v>
          </cell>
          <cell r="F701">
            <v>0</v>
          </cell>
          <cell r="H701">
            <v>0</v>
          </cell>
          <cell r="I701">
            <v>0</v>
          </cell>
          <cell r="K701">
            <v>0</v>
          </cell>
          <cell r="L701">
            <v>0</v>
          </cell>
          <cell r="N701">
            <v>0</v>
          </cell>
          <cell r="O701">
            <v>0</v>
          </cell>
          <cell r="P701">
            <v>0</v>
          </cell>
          <cell r="Q701" t="e">
            <v>#DIV/0!</v>
          </cell>
        </row>
        <row r="702">
          <cell r="E702">
            <v>2083493</v>
          </cell>
          <cell r="F702">
            <v>0</v>
          </cell>
          <cell r="H702">
            <v>0</v>
          </cell>
          <cell r="I702">
            <v>0</v>
          </cell>
          <cell r="K702">
            <v>0</v>
          </cell>
          <cell r="L702">
            <v>0</v>
          </cell>
          <cell r="M702">
            <v>2</v>
          </cell>
          <cell r="N702">
            <v>0</v>
          </cell>
          <cell r="O702">
            <v>2</v>
          </cell>
          <cell r="P702">
            <v>0</v>
          </cell>
          <cell r="Q702">
            <v>0</v>
          </cell>
        </row>
        <row r="703">
          <cell r="E703">
            <v>3314766</v>
          </cell>
          <cell r="F703">
            <v>0</v>
          </cell>
          <cell r="H703">
            <v>0</v>
          </cell>
          <cell r="I703">
            <v>0</v>
          </cell>
          <cell r="K703">
            <v>0</v>
          </cell>
          <cell r="L703">
            <v>0</v>
          </cell>
          <cell r="N703">
            <v>0</v>
          </cell>
          <cell r="O703">
            <v>0</v>
          </cell>
          <cell r="P703">
            <v>0</v>
          </cell>
          <cell r="Q703" t="e">
            <v>#DIV/0!</v>
          </cell>
        </row>
        <row r="704">
          <cell r="E704">
            <v>2082187</v>
          </cell>
          <cell r="F704">
            <v>2</v>
          </cell>
          <cell r="G704">
            <v>2</v>
          </cell>
          <cell r="H704">
            <v>100</v>
          </cell>
          <cell r="I704">
            <v>77</v>
          </cell>
          <cell r="J704">
            <v>78</v>
          </cell>
          <cell r="K704">
            <v>98.7</v>
          </cell>
          <cell r="L704">
            <v>0</v>
          </cell>
          <cell r="N704">
            <v>0</v>
          </cell>
          <cell r="O704">
            <v>80</v>
          </cell>
          <cell r="P704">
            <v>79</v>
          </cell>
          <cell r="Q704">
            <v>0.98750000000000004</v>
          </cell>
        </row>
        <row r="705">
          <cell r="E705">
            <v>5887623</v>
          </cell>
          <cell r="F705">
            <v>0</v>
          </cell>
          <cell r="H705">
            <v>0</v>
          </cell>
          <cell r="I705">
            <v>0</v>
          </cell>
          <cell r="K705">
            <v>0</v>
          </cell>
          <cell r="L705">
            <v>0</v>
          </cell>
          <cell r="N705">
            <v>0</v>
          </cell>
          <cell r="O705">
            <v>0</v>
          </cell>
          <cell r="P705">
            <v>0</v>
          </cell>
          <cell r="Q705" t="e">
            <v>#DIV/0!</v>
          </cell>
        </row>
        <row r="706">
          <cell r="E706">
            <v>2081164</v>
          </cell>
          <cell r="F706">
            <v>0</v>
          </cell>
          <cell r="H706">
            <v>0</v>
          </cell>
          <cell r="I706">
            <v>38</v>
          </cell>
          <cell r="J706">
            <v>39</v>
          </cell>
          <cell r="K706">
            <v>97.4</v>
          </cell>
          <cell r="L706">
            <v>0</v>
          </cell>
          <cell r="N706">
            <v>0</v>
          </cell>
          <cell r="O706">
            <v>39</v>
          </cell>
          <cell r="P706">
            <v>38</v>
          </cell>
          <cell r="Q706">
            <v>0.97435897435897434</v>
          </cell>
        </row>
        <row r="707">
          <cell r="E707">
            <v>2078791</v>
          </cell>
          <cell r="H707">
            <v>0</v>
          </cell>
          <cell r="K707">
            <v>0</v>
          </cell>
          <cell r="L707">
            <v>0</v>
          </cell>
          <cell r="N707">
            <v>0</v>
          </cell>
          <cell r="O707">
            <v>0</v>
          </cell>
          <cell r="P707">
            <v>0</v>
          </cell>
          <cell r="Q707" t="e">
            <v>#DIV/0!</v>
          </cell>
        </row>
        <row r="708">
          <cell r="E708">
            <v>3486346</v>
          </cell>
          <cell r="H708">
            <v>0</v>
          </cell>
          <cell r="K708">
            <v>0</v>
          </cell>
          <cell r="L708">
            <v>0</v>
          </cell>
          <cell r="N708">
            <v>0</v>
          </cell>
          <cell r="O708">
            <v>0</v>
          </cell>
          <cell r="P708">
            <v>0</v>
          </cell>
          <cell r="Q708" t="e">
            <v>#DIV/0!</v>
          </cell>
        </row>
        <row r="709">
          <cell r="E709">
            <v>80470</v>
          </cell>
          <cell r="H709">
            <v>0</v>
          </cell>
          <cell r="K709">
            <v>0</v>
          </cell>
          <cell r="L709">
            <v>0</v>
          </cell>
          <cell r="N709">
            <v>0</v>
          </cell>
          <cell r="O709">
            <v>0</v>
          </cell>
          <cell r="P709">
            <v>0</v>
          </cell>
          <cell r="Q709" t="e">
            <v>#DIV/0!</v>
          </cell>
        </row>
        <row r="710">
          <cell r="E710">
            <v>2077973</v>
          </cell>
          <cell r="H710">
            <v>0</v>
          </cell>
          <cell r="K710">
            <v>0</v>
          </cell>
          <cell r="L710">
            <v>0</v>
          </cell>
          <cell r="N710">
            <v>0</v>
          </cell>
          <cell r="O710">
            <v>0</v>
          </cell>
          <cell r="P710">
            <v>0</v>
          </cell>
          <cell r="Q710" t="e">
            <v>#DIV/0!</v>
          </cell>
        </row>
        <row r="711">
          <cell r="E711">
            <v>6126642</v>
          </cell>
          <cell r="H711">
            <v>0</v>
          </cell>
          <cell r="K711">
            <v>0</v>
          </cell>
          <cell r="L711">
            <v>0</v>
          </cell>
          <cell r="N711">
            <v>0</v>
          </cell>
          <cell r="O711">
            <v>0</v>
          </cell>
          <cell r="P711">
            <v>0</v>
          </cell>
          <cell r="Q711" t="e">
            <v>#DIV/0!</v>
          </cell>
        </row>
        <row r="712">
          <cell r="E712">
            <v>2079038</v>
          </cell>
          <cell r="H712">
            <v>0</v>
          </cell>
          <cell r="K712">
            <v>0</v>
          </cell>
          <cell r="L712">
            <v>0</v>
          </cell>
          <cell r="N712">
            <v>0</v>
          </cell>
          <cell r="O712">
            <v>0</v>
          </cell>
          <cell r="P712">
            <v>0</v>
          </cell>
          <cell r="Q712" t="e">
            <v>#DIV/0!</v>
          </cell>
        </row>
        <row r="713">
          <cell r="E713">
            <v>2079275</v>
          </cell>
          <cell r="H713">
            <v>0</v>
          </cell>
          <cell r="K713">
            <v>0</v>
          </cell>
          <cell r="L713">
            <v>0</v>
          </cell>
          <cell r="N713">
            <v>0</v>
          </cell>
          <cell r="O713">
            <v>0</v>
          </cell>
          <cell r="P713">
            <v>0</v>
          </cell>
          <cell r="Q713" t="e">
            <v>#DIV/0!</v>
          </cell>
        </row>
        <row r="714">
          <cell r="E714">
            <v>5171946</v>
          </cell>
          <cell r="F714">
            <v>0</v>
          </cell>
          <cell r="H714">
            <v>0</v>
          </cell>
          <cell r="I714">
            <v>3</v>
          </cell>
          <cell r="J714">
            <v>5</v>
          </cell>
          <cell r="K714">
            <v>60</v>
          </cell>
          <cell r="L714">
            <v>0</v>
          </cell>
          <cell r="N714">
            <v>0</v>
          </cell>
          <cell r="O714">
            <v>5</v>
          </cell>
          <cell r="P714">
            <v>3</v>
          </cell>
          <cell r="Q714">
            <v>0.6</v>
          </cell>
        </row>
        <row r="715">
          <cell r="E715">
            <v>2079119</v>
          </cell>
          <cell r="F715">
            <v>0</v>
          </cell>
          <cell r="H715">
            <v>0</v>
          </cell>
          <cell r="I715">
            <v>0</v>
          </cell>
          <cell r="K715">
            <v>0</v>
          </cell>
          <cell r="L715">
            <v>0</v>
          </cell>
          <cell r="N715">
            <v>0</v>
          </cell>
          <cell r="O715">
            <v>0</v>
          </cell>
          <cell r="P715">
            <v>0</v>
          </cell>
          <cell r="Q715" t="e">
            <v>#DIV/0!</v>
          </cell>
        </row>
        <row r="716">
          <cell r="E716">
            <v>2078031</v>
          </cell>
          <cell r="F716">
            <v>0</v>
          </cell>
          <cell r="H716">
            <v>0</v>
          </cell>
          <cell r="I716">
            <v>0</v>
          </cell>
          <cell r="K716">
            <v>0</v>
          </cell>
          <cell r="L716">
            <v>0</v>
          </cell>
          <cell r="N716">
            <v>0</v>
          </cell>
          <cell r="O716">
            <v>0</v>
          </cell>
          <cell r="P716">
            <v>0</v>
          </cell>
          <cell r="Q716" t="e">
            <v>#DIV/0!</v>
          </cell>
        </row>
        <row r="717">
          <cell r="E717">
            <v>2084414</v>
          </cell>
          <cell r="F717">
            <v>0</v>
          </cell>
          <cell r="H717">
            <v>0</v>
          </cell>
          <cell r="I717">
            <v>14</v>
          </cell>
          <cell r="J717">
            <v>14</v>
          </cell>
          <cell r="K717">
            <v>100</v>
          </cell>
          <cell r="L717">
            <v>0</v>
          </cell>
          <cell r="N717">
            <v>0</v>
          </cell>
          <cell r="O717">
            <v>14</v>
          </cell>
          <cell r="P717">
            <v>14</v>
          </cell>
          <cell r="Q717">
            <v>1</v>
          </cell>
        </row>
        <row r="718">
          <cell r="E718">
            <v>2080400</v>
          </cell>
          <cell r="F718">
            <v>0</v>
          </cell>
          <cell r="H718">
            <v>0</v>
          </cell>
          <cell r="I718">
            <v>10</v>
          </cell>
          <cell r="J718">
            <v>10</v>
          </cell>
          <cell r="K718">
            <v>100</v>
          </cell>
          <cell r="L718">
            <v>0</v>
          </cell>
          <cell r="N718">
            <v>0</v>
          </cell>
          <cell r="O718">
            <v>10</v>
          </cell>
          <cell r="P718">
            <v>10</v>
          </cell>
          <cell r="Q718">
            <v>1</v>
          </cell>
        </row>
        <row r="719">
          <cell r="E719">
            <v>7965192</v>
          </cell>
          <cell r="H719">
            <v>0</v>
          </cell>
          <cell r="K719">
            <v>0</v>
          </cell>
          <cell r="L719">
            <v>0</v>
          </cell>
          <cell r="N719">
            <v>0</v>
          </cell>
          <cell r="O719">
            <v>0</v>
          </cell>
          <cell r="P719">
            <v>0</v>
          </cell>
          <cell r="Q719" t="e">
            <v>#DIV/0!</v>
          </cell>
        </row>
        <row r="720">
          <cell r="E720">
            <v>2091267</v>
          </cell>
          <cell r="F720">
            <v>0</v>
          </cell>
          <cell r="H720">
            <v>0</v>
          </cell>
          <cell r="I720">
            <v>0</v>
          </cell>
          <cell r="K720">
            <v>0</v>
          </cell>
          <cell r="L720">
            <v>0</v>
          </cell>
          <cell r="N720">
            <v>0</v>
          </cell>
          <cell r="O720">
            <v>0</v>
          </cell>
          <cell r="P720">
            <v>0</v>
          </cell>
          <cell r="Q720" t="e">
            <v>#DIV/0!</v>
          </cell>
        </row>
        <row r="721">
          <cell r="E721">
            <v>2091275</v>
          </cell>
          <cell r="F721">
            <v>0</v>
          </cell>
          <cell r="H721">
            <v>0</v>
          </cell>
          <cell r="I721">
            <v>0</v>
          </cell>
          <cell r="K721">
            <v>0</v>
          </cell>
          <cell r="L721">
            <v>0</v>
          </cell>
          <cell r="N721">
            <v>0</v>
          </cell>
          <cell r="O721">
            <v>0</v>
          </cell>
          <cell r="P721">
            <v>0</v>
          </cell>
          <cell r="Q721" t="e">
            <v>#DIV/0!</v>
          </cell>
        </row>
        <row r="722">
          <cell r="E722">
            <v>2746298</v>
          </cell>
          <cell r="F722">
            <v>0</v>
          </cell>
          <cell r="H722">
            <v>0</v>
          </cell>
          <cell r="I722">
            <v>0</v>
          </cell>
          <cell r="K722">
            <v>0</v>
          </cell>
          <cell r="L722">
            <v>0</v>
          </cell>
          <cell r="N722">
            <v>0</v>
          </cell>
          <cell r="O722">
            <v>0</v>
          </cell>
          <cell r="P722">
            <v>0</v>
          </cell>
          <cell r="Q722" t="e">
            <v>#DIV/0!</v>
          </cell>
        </row>
        <row r="723">
          <cell r="E723">
            <v>2078198</v>
          </cell>
          <cell r="F723">
            <v>0</v>
          </cell>
          <cell r="H723">
            <v>0</v>
          </cell>
          <cell r="I723">
            <v>0</v>
          </cell>
          <cell r="K723">
            <v>0</v>
          </cell>
          <cell r="L723">
            <v>0</v>
          </cell>
          <cell r="N723">
            <v>0</v>
          </cell>
          <cell r="O723">
            <v>0</v>
          </cell>
          <cell r="P723">
            <v>0</v>
          </cell>
          <cell r="Q723" t="e">
            <v>#DIV/0!</v>
          </cell>
        </row>
        <row r="724">
          <cell r="E724">
            <v>2058243</v>
          </cell>
          <cell r="F724">
            <v>0</v>
          </cell>
          <cell r="H724">
            <v>0</v>
          </cell>
          <cell r="I724">
            <v>0</v>
          </cell>
          <cell r="K724">
            <v>0</v>
          </cell>
          <cell r="L724">
            <v>0</v>
          </cell>
          <cell r="N724">
            <v>0</v>
          </cell>
          <cell r="O724">
            <v>0</v>
          </cell>
          <cell r="P724">
            <v>0</v>
          </cell>
          <cell r="Q724" t="e">
            <v>#DIV/0!</v>
          </cell>
        </row>
        <row r="725">
          <cell r="E725">
            <v>9773657</v>
          </cell>
          <cell r="F725">
            <v>0</v>
          </cell>
          <cell r="H725">
            <v>0</v>
          </cell>
          <cell r="I725">
            <v>16</v>
          </cell>
          <cell r="J725">
            <v>16</v>
          </cell>
          <cell r="K725">
            <v>100</v>
          </cell>
          <cell r="L725">
            <v>0</v>
          </cell>
          <cell r="N725">
            <v>0</v>
          </cell>
          <cell r="O725">
            <v>16</v>
          </cell>
          <cell r="P725">
            <v>16</v>
          </cell>
          <cell r="Q725">
            <v>1</v>
          </cell>
        </row>
        <row r="726">
          <cell r="E726">
            <v>2079364</v>
          </cell>
          <cell r="F726">
            <v>0</v>
          </cell>
          <cell r="H726">
            <v>0</v>
          </cell>
          <cell r="I726">
            <v>0</v>
          </cell>
          <cell r="K726">
            <v>0</v>
          </cell>
          <cell r="L726">
            <v>0</v>
          </cell>
          <cell r="N726">
            <v>0</v>
          </cell>
          <cell r="O726">
            <v>0</v>
          </cell>
          <cell r="P726">
            <v>0</v>
          </cell>
          <cell r="Q726" t="e">
            <v>#DIV/0!</v>
          </cell>
        </row>
        <row r="727">
          <cell r="E727">
            <v>2078961</v>
          </cell>
          <cell r="H727">
            <v>0</v>
          </cell>
          <cell r="K727">
            <v>0</v>
          </cell>
          <cell r="L727">
            <v>0</v>
          </cell>
          <cell r="N727">
            <v>0</v>
          </cell>
          <cell r="O727">
            <v>0</v>
          </cell>
          <cell r="P727">
            <v>0</v>
          </cell>
          <cell r="Q727" t="e">
            <v>#DIV/0!</v>
          </cell>
        </row>
        <row r="728">
          <cell r="E728">
            <v>2084171</v>
          </cell>
          <cell r="F728">
            <v>1</v>
          </cell>
          <cell r="G728">
            <v>1</v>
          </cell>
          <cell r="H728">
            <v>100</v>
          </cell>
          <cell r="I728">
            <v>17</v>
          </cell>
          <cell r="J728">
            <v>17</v>
          </cell>
          <cell r="K728">
            <v>100</v>
          </cell>
          <cell r="L728">
            <v>0</v>
          </cell>
          <cell r="N728">
            <v>0</v>
          </cell>
          <cell r="O728">
            <v>18</v>
          </cell>
          <cell r="P728">
            <v>18</v>
          </cell>
          <cell r="Q728">
            <v>1</v>
          </cell>
        </row>
        <row r="729">
          <cell r="E729">
            <v>2080222</v>
          </cell>
          <cell r="F729">
            <v>0</v>
          </cell>
          <cell r="H729">
            <v>0</v>
          </cell>
          <cell r="I729">
            <v>0</v>
          </cell>
          <cell r="K729">
            <v>0</v>
          </cell>
          <cell r="L729">
            <v>0</v>
          </cell>
          <cell r="N729">
            <v>0</v>
          </cell>
          <cell r="O729">
            <v>0</v>
          </cell>
          <cell r="P729">
            <v>0</v>
          </cell>
          <cell r="Q729" t="e">
            <v>#DIV/0!</v>
          </cell>
        </row>
        <row r="730">
          <cell r="E730">
            <v>2082306</v>
          </cell>
          <cell r="F730">
            <v>0</v>
          </cell>
          <cell r="H730">
            <v>0</v>
          </cell>
          <cell r="I730">
            <v>0</v>
          </cell>
          <cell r="K730">
            <v>0</v>
          </cell>
          <cell r="L730">
            <v>0</v>
          </cell>
          <cell r="N730">
            <v>0</v>
          </cell>
          <cell r="O730">
            <v>0</v>
          </cell>
          <cell r="P730">
            <v>0</v>
          </cell>
          <cell r="Q730" t="e">
            <v>#DIV/0!</v>
          </cell>
        </row>
        <row r="731">
          <cell r="E731">
            <v>2749033</v>
          </cell>
          <cell r="F731">
            <v>0</v>
          </cell>
          <cell r="H731">
            <v>0</v>
          </cell>
          <cell r="I731">
            <v>0</v>
          </cell>
          <cell r="K731">
            <v>0</v>
          </cell>
          <cell r="L731">
            <v>0</v>
          </cell>
          <cell r="N731">
            <v>0</v>
          </cell>
          <cell r="O731">
            <v>0</v>
          </cell>
          <cell r="P731">
            <v>0</v>
          </cell>
          <cell r="Q731" t="e">
            <v>#DIV/0!</v>
          </cell>
        </row>
        <row r="732">
          <cell r="E732">
            <v>2082810</v>
          </cell>
          <cell r="F732">
            <v>0</v>
          </cell>
          <cell r="H732">
            <v>0</v>
          </cell>
          <cell r="I732">
            <v>0</v>
          </cell>
          <cell r="K732">
            <v>0</v>
          </cell>
          <cell r="L732">
            <v>0</v>
          </cell>
          <cell r="N732">
            <v>0</v>
          </cell>
          <cell r="O732">
            <v>0</v>
          </cell>
          <cell r="P732">
            <v>0</v>
          </cell>
          <cell r="Q732" t="e">
            <v>#DIV/0!</v>
          </cell>
        </row>
        <row r="733">
          <cell r="E733">
            <v>2081563</v>
          </cell>
          <cell r="F733">
            <v>0</v>
          </cell>
          <cell r="H733">
            <v>0</v>
          </cell>
          <cell r="I733">
            <v>0</v>
          </cell>
          <cell r="K733">
            <v>0</v>
          </cell>
          <cell r="L733">
            <v>0</v>
          </cell>
          <cell r="N733">
            <v>0</v>
          </cell>
          <cell r="O733">
            <v>0</v>
          </cell>
          <cell r="P733">
            <v>0</v>
          </cell>
          <cell r="Q733" t="e">
            <v>#DIV/0!</v>
          </cell>
        </row>
        <row r="734">
          <cell r="E734">
            <v>2751623</v>
          </cell>
          <cell r="F734">
            <v>0</v>
          </cell>
          <cell r="H734">
            <v>0</v>
          </cell>
          <cell r="I734">
            <v>10</v>
          </cell>
          <cell r="J734">
            <v>10</v>
          </cell>
          <cell r="K734">
            <v>100</v>
          </cell>
          <cell r="L734">
            <v>0</v>
          </cell>
          <cell r="N734">
            <v>0</v>
          </cell>
          <cell r="O734">
            <v>10</v>
          </cell>
          <cell r="P734">
            <v>10</v>
          </cell>
          <cell r="Q734">
            <v>1</v>
          </cell>
        </row>
        <row r="735">
          <cell r="E735">
            <v>2085143</v>
          </cell>
          <cell r="F735">
            <v>0</v>
          </cell>
          <cell r="H735">
            <v>0</v>
          </cell>
          <cell r="I735">
            <v>0</v>
          </cell>
          <cell r="K735">
            <v>0</v>
          </cell>
          <cell r="L735">
            <v>0</v>
          </cell>
          <cell r="N735">
            <v>0</v>
          </cell>
          <cell r="O735">
            <v>0</v>
          </cell>
          <cell r="P735">
            <v>0</v>
          </cell>
          <cell r="Q735" t="e">
            <v>#DIV/0!</v>
          </cell>
        </row>
        <row r="736">
          <cell r="E736">
            <v>110388</v>
          </cell>
          <cell r="F736">
            <v>0</v>
          </cell>
          <cell r="H736">
            <v>0</v>
          </cell>
          <cell r="I736">
            <v>0</v>
          </cell>
          <cell r="K736">
            <v>0</v>
          </cell>
          <cell r="L736">
            <v>0</v>
          </cell>
          <cell r="N736">
            <v>0</v>
          </cell>
          <cell r="O736">
            <v>0</v>
          </cell>
          <cell r="P736">
            <v>0</v>
          </cell>
          <cell r="Q736" t="e">
            <v>#DIV/0!</v>
          </cell>
        </row>
        <row r="737">
          <cell r="E737">
            <v>2081091</v>
          </cell>
          <cell r="F737">
            <v>0</v>
          </cell>
          <cell r="H737">
            <v>0</v>
          </cell>
          <cell r="I737">
            <v>15</v>
          </cell>
          <cell r="J737">
            <v>15</v>
          </cell>
          <cell r="K737">
            <v>100</v>
          </cell>
          <cell r="L737">
            <v>0</v>
          </cell>
          <cell r="N737">
            <v>0</v>
          </cell>
          <cell r="O737">
            <v>15</v>
          </cell>
          <cell r="P737">
            <v>15</v>
          </cell>
          <cell r="Q737">
            <v>1</v>
          </cell>
        </row>
        <row r="738">
          <cell r="E738">
            <v>2705222</v>
          </cell>
          <cell r="F738">
            <v>0</v>
          </cell>
          <cell r="H738">
            <v>0</v>
          </cell>
          <cell r="I738">
            <v>10</v>
          </cell>
          <cell r="J738">
            <v>10</v>
          </cell>
          <cell r="K738">
            <v>100</v>
          </cell>
          <cell r="L738">
            <v>0</v>
          </cell>
          <cell r="N738">
            <v>0</v>
          </cell>
          <cell r="O738">
            <v>10</v>
          </cell>
          <cell r="P738">
            <v>10</v>
          </cell>
          <cell r="Q738">
            <v>1</v>
          </cell>
        </row>
        <row r="739">
          <cell r="E739">
            <v>2096498</v>
          </cell>
          <cell r="F739">
            <v>0</v>
          </cell>
          <cell r="H739">
            <v>0</v>
          </cell>
          <cell r="I739">
            <v>22</v>
          </cell>
          <cell r="J739">
            <v>22</v>
          </cell>
          <cell r="K739">
            <v>100</v>
          </cell>
          <cell r="L739">
            <v>0</v>
          </cell>
          <cell r="N739">
            <v>0</v>
          </cell>
          <cell r="O739">
            <v>22</v>
          </cell>
          <cell r="P739">
            <v>22</v>
          </cell>
          <cell r="Q739">
            <v>1</v>
          </cell>
        </row>
        <row r="740">
          <cell r="E740">
            <v>2081016</v>
          </cell>
          <cell r="H740">
            <v>0</v>
          </cell>
          <cell r="K740">
            <v>0</v>
          </cell>
          <cell r="L740">
            <v>0</v>
          </cell>
          <cell r="N740">
            <v>0</v>
          </cell>
          <cell r="O740">
            <v>0</v>
          </cell>
          <cell r="P740">
            <v>0</v>
          </cell>
          <cell r="Q740" t="e">
            <v>#DIV/0!</v>
          </cell>
        </row>
        <row r="741">
          <cell r="E741">
            <v>2096463</v>
          </cell>
          <cell r="F741">
            <v>0</v>
          </cell>
          <cell r="H741">
            <v>0</v>
          </cell>
          <cell r="I741">
            <v>18</v>
          </cell>
          <cell r="J741">
            <v>20</v>
          </cell>
          <cell r="K741">
            <v>90</v>
          </cell>
          <cell r="L741">
            <v>0</v>
          </cell>
          <cell r="N741">
            <v>0</v>
          </cell>
          <cell r="O741">
            <v>20</v>
          </cell>
          <cell r="P741">
            <v>18</v>
          </cell>
          <cell r="Q741">
            <v>0.9</v>
          </cell>
        </row>
        <row r="742">
          <cell r="E742">
            <v>2079208</v>
          </cell>
          <cell r="F742">
            <v>0</v>
          </cell>
          <cell r="H742">
            <v>0</v>
          </cell>
          <cell r="I742">
            <v>0</v>
          </cell>
          <cell r="K742">
            <v>0</v>
          </cell>
          <cell r="L742">
            <v>0</v>
          </cell>
          <cell r="N742">
            <v>0</v>
          </cell>
          <cell r="O742">
            <v>0</v>
          </cell>
          <cell r="P742">
            <v>0</v>
          </cell>
          <cell r="Q742" t="e">
            <v>#DIV/0!</v>
          </cell>
        </row>
        <row r="743">
          <cell r="E743">
            <v>6210937</v>
          </cell>
          <cell r="H743">
            <v>0</v>
          </cell>
          <cell r="K743">
            <v>0</v>
          </cell>
          <cell r="L743">
            <v>0</v>
          </cell>
          <cell r="N743">
            <v>0</v>
          </cell>
          <cell r="O743">
            <v>0</v>
          </cell>
          <cell r="P743">
            <v>0</v>
          </cell>
          <cell r="Q743" t="e">
            <v>#DIV/0!</v>
          </cell>
        </row>
        <row r="744">
          <cell r="E744">
            <v>2088193</v>
          </cell>
          <cell r="F744">
            <v>0</v>
          </cell>
          <cell r="H744">
            <v>0</v>
          </cell>
          <cell r="I744">
            <v>14</v>
          </cell>
          <cell r="J744">
            <v>14</v>
          </cell>
          <cell r="K744">
            <v>100</v>
          </cell>
          <cell r="L744">
            <v>0</v>
          </cell>
          <cell r="N744">
            <v>0</v>
          </cell>
          <cell r="O744">
            <v>14</v>
          </cell>
          <cell r="P744">
            <v>14</v>
          </cell>
          <cell r="Q744">
            <v>1</v>
          </cell>
        </row>
        <row r="745">
          <cell r="E745">
            <v>2080745</v>
          </cell>
          <cell r="F745">
            <v>0</v>
          </cell>
          <cell r="H745">
            <v>0</v>
          </cell>
          <cell r="I745">
            <v>0</v>
          </cell>
          <cell r="K745">
            <v>0</v>
          </cell>
          <cell r="L745">
            <v>0</v>
          </cell>
          <cell r="N745">
            <v>0</v>
          </cell>
          <cell r="O745">
            <v>0</v>
          </cell>
          <cell r="P745">
            <v>0</v>
          </cell>
          <cell r="Q745" t="e">
            <v>#DIV/0!</v>
          </cell>
        </row>
        <row r="746">
          <cell r="E746">
            <v>2084228</v>
          </cell>
          <cell r="F746">
            <v>0</v>
          </cell>
          <cell r="H746">
            <v>0</v>
          </cell>
          <cell r="I746">
            <v>10</v>
          </cell>
          <cell r="J746">
            <v>10</v>
          </cell>
          <cell r="K746">
            <v>100</v>
          </cell>
          <cell r="L746">
            <v>0</v>
          </cell>
          <cell r="N746">
            <v>0</v>
          </cell>
          <cell r="O746">
            <v>10</v>
          </cell>
          <cell r="P746">
            <v>10</v>
          </cell>
          <cell r="Q746">
            <v>1</v>
          </cell>
        </row>
        <row r="747">
          <cell r="E747">
            <v>2084902</v>
          </cell>
          <cell r="H747">
            <v>0</v>
          </cell>
          <cell r="K747">
            <v>0</v>
          </cell>
          <cell r="L747">
            <v>0</v>
          </cell>
          <cell r="N747">
            <v>0</v>
          </cell>
          <cell r="O747">
            <v>0</v>
          </cell>
          <cell r="P747">
            <v>0</v>
          </cell>
          <cell r="Q747" t="e">
            <v>#DIV/0!</v>
          </cell>
        </row>
        <row r="748">
          <cell r="E748">
            <v>2080923</v>
          </cell>
          <cell r="F748">
            <v>0</v>
          </cell>
          <cell r="H748">
            <v>0</v>
          </cell>
          <cell r="I748">
            <v>10</v>
          </cell>
          <cell r="J748">
            <v>10</v>
          </cell>
          <cell r="K748">
            <v>100</v>
          </cell>
          <cell r="L748">
            <v>0</v>
          </cell>
          <cell r="N748">
            <v>0</v>
          </cell>
          <cell r="O748">
            <v>10</v>
          </cell>
          <cell r="P748">
            <v>10</v>
          </cell>
          <cell r="Q748">
            <v>1</v>
          </cell>
        </row>
        <row r="749">
          <cell r="E749">
            <v>2082284</v>
          </cell>
          <cell r="F749">
            <v>0</v>
          </cell>
          <cell r="H749">
            <v>0</v>
          </cell>
          <cell r="I749">
            <v>0</v>
          </cell>
          <cell r="K749">
            <v>0</v>
          </cell>
          <cell r="L749">
            <v>0</v>
          </cell>
          <cell r="N749">
            <v>0</v>
          </cell>
          <cell r="O749">
            <v>0</v>
          </cell>
          <cell r="P749">
            <v>0</v>
          </cell>
          <cell r="Q749" t="e">
            <v>#DIV/0!</v>
          </cell>
        </row>
        <row r="750">
          <cell r="E750">
            <v>2749149</v>
          </cell>
          <cell r="F750">
            <v>0</v>
          </cell>
          <cell r="H750">
            <v>0</v>
          </cell>
          <cell r="I750">
            <v>0</v>
          </cell>
          <cell r="K750">
            <v>0</v>
          </cell>
          <cell r="L750">
            <v>0</v>
          </cell>
          <cell r="N750">
            <v>0</v>
          </cell>
          <cell r="O750">
            <v>0</v>
          </cell>
          <cell r="P750">
            <v>0</v>
          </cell>
          <cell r="Q750" t="e">
            <v>#DIV/0!</v>
          </cell>
        </row>
        <row r="751">
          <cell r="E751">
            <v>2081598</v>
          </cell>
          <cell r="F751">
            <v>0</v>
          </cell>
          <cell r="H751">
            <v>0</v>
          </cell>
          <cell r="I751">
            <v>0</v>
          </cell>
          <cell r="K751">
            <v>0</v>
          </cell>
          <cell r="L751">
            <v>0</v>
          </cell>
          <cell r="N751">
            <v>0</v>
          </cell>
          <cell r="O751">
            <v>0</v>
          </cell>
          <cell r="P751">
            <v>0</v>
          </cell>
          <cell r="Q751" t="e">
            <v>#DIV/0!</v>
          </cell>
        </row>
        <row r="752">
          <cell r="E752">
            <v>2081903</v>
          </cell>
          <cell r="F752">
            <v>0</v>
          </cell>
          <cell r="H752">
            <v>0</v>
          </cell>
          <cell r="I752">
            <v>0</v>
          </cell>
          <cell r="K752">
            <v>0</v>
          </cell>
          <cell r="L752">
            <v>0</v>
          </cell>
          <cell r="N752">
            <v>0</v>
          </cell>
          <cell r="O752">
            <v>0</v>
          </cell>
          <cell r="P752">
            <v>0</v>
          </cell>
          <cell r="Q752" t="e">
            <v>#DIV/0!</v>
          </cell>
        </row>
        <row r="753">
          <cell r="E753">
            <v>2078937</v>
          </cell>
          <cell r="F753">
            <v>0</v>
          </cell>
          <cell r="H753">
            <v>0</v>
          </cell>
          <cell r="I753">
            <v>0</v>
          </cell>
          <cell r="K753">
            <v>0</v>
          </cell>
          <cell r="L753">
            <v>0</v>
          </cell>
          <cell r="N753">
            <v>0</v>
          </cell>
          <cell r="O753">
            <v>0</v>
          </cell>
          <cell r="P753">
            <v>0</v>
          </cell>
          <cell r="Q753" t="e">
            <v>#DIV/0!</v>
          </cell>
        </row>
        <row r="754">
          <cell r="E754">
            <v>2082071</v>
          </cell>
          <cell r="F754">
            <v>0</v>
          </cell>
          <cell r="H754">
            <v>0</v>
          </cell>
          <cell r="I754">
            <v>0</v>
          </cell>
          <cell r="K754">
            <v>0</v>
          </cell>
          <cell r="L754">
            <v>0</v>
          </cell>
          <cell r="N754">
            <v>0</v>
          </cell>
          <cell r="O754">
            <v>0</v>
          </cell>
          <cell r="P754">
            <v>0</v>
          </cell>
          <cell r="Q754" t="e">
            <v>#DIV/0!</v>
          </cell>
        </row>
        <row r="755">
          <cell r="E755">
            <v>2089335</v>
          </cell>
          <cell r="F755">
            <v>0</v>
          </cell>
          <cell r="H755">
            <v>0</v>
          </cell>
          <cell r="I755">
            <v>30</v>
          </cell>
          <cell r="J755">
            <v>34</v>
          </cell>
          <cell r="K755">
            <v>88.2</v>
          </cell>
          <cell r="L755">
            <v>0</v>
          </cell>
          <cell r="N755">
            <v>0</v>
          </cell>
          <cell r="O755">
            <v>34</v>
          </cell>
          <cell r="P755">
            <v>30</v>
          </cell>
          <cell r="Q755">
            <v>0.88235294117647056</v>
          </cell>
        </row>
        <row r="756">
          <cell r="E756">
            <v>2089327</v>
          </cell>
          <cell r="F756">
            <v>0</v>
          </cell>
          <cell r="H756">
            <v>0</v>
          </cell>
          <cell r="I756">
            <v>0</v>
          </cell>
          <cell r="K756">
            <v>0</v>
          </cell>
          <cell r="L756">
            <v>0</v>
          </cell>
          <cell r="N756">
            <v>0</v>
          </cell>
          <cell r="O756">
            <v>0</v>
          </cell>
          <cell r="P756">
            <v>0</v>
          </cell>
          <cell r="Q756" t="e">
            <v>#DIV/0!</v>
          </cell>
        </row>
        <row r="757">
          <cell r="E757">
            <v>2070413</v>
          </cell>
          <cell r="H757">
            <v>0</v>
          </cell>
          <cell r="K757">
            <v>0</v>
          </cell>
          <cell r="L757">
            <v>0</v>
          </cell>
          <cell r="N757">
            <v>0</v>
          </cell>
          <cell r="O757">
            <v>0</v>
          </cell>
          <cell r="P757">
            <v>0</v>
          </cell>
          <cell r="Q757" t="e">
            <v>#DIV/0!</v>
          </cell>
        </row>
        <row r="758">
          <cell r="E758">
            <v>2080966</v>
          </cell>
          <cell r="F758">
            <v>0</v>
          </cell>
          <cell r="H758">
            <v>0</v>
          </cell>
          <cell r="I758">
            <v>0</v>
          </cell>
          <cell r="K758">
            <v>0</v>
          </cell>
          <cell r="L758">
            <v>0</v>
          </cell>
          <cell r="N758">
            <v>0</v>
          </cell>
          <cell r="O758">
            <v>0</v>
          </cell>
          <cell r="P758">
            <v>0</v>
          </cell>
          <cell r="Q758" t="e">
            <v>#DIV/0!</v>
          </cell>
        </row>
        <row r="759">
          <cell r="E759">
            <v>2078430</v>
          </cell>
          <cell r="H759">
            <v>0</v>
          </cell>
          <cell r="K759">
            <v>0</v>
          </cell>
          <cell r="L759">
            <v>0</v>
          </cell>
          <cell r="N759">
            <v>0</v>
          </cell>
          <cell r="O759">
            <v>0</v>
          </cell>
          <cell r="P759">
            <v>0</v>
          </cell>
          <cell r="Q759" t="e">
            <v>#DIV/0!</v>
          </cell>
        </row>
        <row r="760">
          <cell r="E760">
            <v>2093324</v>
          </cell>
          <cell r="F760">
            <v>0</v>
          </cell>
          <cell r="H760">
            <v>0</v>
          </cell>
          <cell r="I760">
            <v>10</v>
          </cell>
          <cell r="J760">
            <v>10</v>
          </cell>
          <cell r="K760">
            <v>100</v>
          </cell>
          <cell r="L760">
            <v>0</v>
          </cell>
          <cell r="N760">
            <v>0</v>
          </cell>
          <cell r="O760">
            <v>10</v>
          </cell>
          <cell r="P760">
            <v>10</v>
          </cell>
          <cell r="Q760">
            <v>1</v>
          </cell>
        </row>
        <row r="761">
          <cell r="E761">
            <v>9067205</v>
          </cell>
          <cell r="F761">
            <v>0</v>
          </cell>
          <cell r="H761">
            <v>0</v>
          </cell>
          <cell r="I761">
            <v>0</v>
          </cell>
          <cell r="K761">
            <v>0</v>
          </cell>
          <cell r="L761">
            <v>15</v>
          </cell>
          <cell r="M761">
            <v>15</v>
          </cell>
          <cell r="N761">
            <v>100</v>
          </cell>
          <cell r="O761">
            <v>15</v>
          </cell>
          <cell r="P761">
            <v>15</v>
          </cell>
          <cell r="Q761">
            <v>1</v>
          </cell>
        </row>
        <row r="762">
          <cell r="E762">
            <v>2081652</v>
          </cell>
          <cell r="F762">
            <v>0</v>
          </cell>
          <cell r="H762">
            <v>0</v>
          </cell>
          <cell r="I762">
            <v>0</v>
          </cell>
          <cell r="K762">
            <v>0</v>
          </cell>
          <cell r="L762">
            <v>0</v>
          </cell>
          <cell r="N762">
            <v>0</v>
          </cell>
          <cell r="O762">
            <v>0</v>
          </cell>
          <cell r="P762">
            <v>0</v>
          </cell>
          <cell r="Q762" t="e">
            <v>#DIV/0!</v>
          </cell>
        </row>
        <row r="763">
          <cell r="E763">
            <v>2082551</v>
          </cell>
          <cell r="F763">
            <v>0</v>
          </cell>
          <cell r="H763">
            <v>0</v>
          </cell>
          <cell r="I763">
            <v>0</v>
          </cell>
          <cell r="K763">
            <v>0</v>
          </cell>
          <cell r="L763">
            <v>0</v>
          </cell>
          <cell r="N763">
            <v>0</v>
          </cell>
          <cell r="O763">
            <v>0</v>
          </cell>
          <cell r="P763">
            <v>0</v>
          </cell>
          <cell r="Q763" t="e">
            <v>#DIV/0!</v>
          </cell>
        </row>
        <row r="764">
          <cell r="E764">
            <v>2080362</v>
          </cell>
          <cell r="F764">
            <v>0</v>
          </cell>
          <cell r="H764">
            <v>0</v>
          </cell>
          <cell r="I764">
            <v>0</v>
          </cell>
          <cell r="K764">
            <v>0</v>
          </cell>
          <cell r="L764">
            <v>0</v>
          </cell>
          <cell r="N764">
            <v>0</v>
          </cell>
          <cell r="O764">
            <v>0</v>
          </cell>
          <cell r="P764">
            <v>0</v>
          </cell>
          <cell r="Q764" t="e">
            <v>#DIV/0!</v>
          </cell>
        </row>
        <row r="765">
          <cell r="E765">
            <v>2080826</v>
          </cell>
          <cell r="F765">
            <v>0</v>
          </cell>
          <cell r="H765">
            <v>0</v>
          </cell>
          <cell r="I765">
            <v>0</v>
          </cell>
          <cell r="K765">
            <v>0</v>
          </cell>
          <cell r="L765">
            <v>0</v>
          </cell>
          <cell r="N765">
            <v>0</v>
          </cell>
          <cell r="O765">
            <v>0</v>
          </cell>
          <cell r="P765">
            <v>0</v>
          </cell>
          <cell r="Q765" t="e">
            <v>#DIV/0!</v>
          </cell>
        </row>
        <row r="766">
          <cell r="E766">
            <v>2081466</v>
          </cell>
          <cell r="F766">
            <v>0</v>
          </cell>
          <cell r="H766">
            <v>0</v>
          </cell>
          <cell r="I766">
            <v>9</v>
          </cell>
          <cell r="J766">
            <v>10</v>
          </cell>
          <cell r="K766">
            <v>90</v>
          </cell>
          <cell r="L766">
            <v>0</v>
          </cell>
          <cell r="N766">
            <v>0</v>
          </cell>
          <cell r="O766">
            <v>10</v>
          </cell>
          <cell r="P766">
            <v>9</v>
          </cell>
          <cell r="Q766">
            <v>0.9</v>
          </cell>
        </row>
        <row r="767">
          <cell r="E767">
            <v>7066376</v>
          </cell>
          <cell r="F767">
            <v>0</v>
          </cell>
          <cell r="H767">
            <v>0</v>
          </cell>
          <cell r="I767">
            <v>0</v>
          </cell>
          <cell r="K767">
            <v>0</v>
          </cell>
          <cell r="L767">
            <v>0</v>
          </cell>
          <cell r="N767">
            <v>0</v>
          </cell>
          <cell r="O767">
            <v>0</v>
          </cell>
          <cell r="P767">
            <v>0</v>
          </cell>
          <cell r="Q767" t="e">
            <v>#DIV/0!</v>
          </cell>
        </row>
        <row r="768">
          <cell r="E768">
            <v>2079895</v>
          </cell>
          <cell r="F768">
            <v>0</v>
          </cell>
          <cell r="H768">
            <v>0</v>
          </cell>
          <cell r="I768">
            <v>10</v>
          </cell>
          <cell r="J768">
            <v>11</v>
          </cell>
          <cell r="K768">
            <v>90.9</v>
          </cell>
          <cell r="L768">
            <v>0</v>
          </cell>
          <cell r="N768">
            <v>0</v>
          </cell>
          <cell r="O768">
            <v>11</v>
          </cell>
          <cell r="P768">
            <v>10</v>
          </cell>
          <cell r="Q768">
            <v>0.90909090909090906</v>
          </cell>
        </row>
        <row r="769">
          <cell r="E769">
            <v>2080095</v>
          </cell>
          <cell r="F769">
            <v>0</v>
          </cell>
          <cell r="H769">
            <v>0</v>
          </cell>
          <cell r="I769">
            <v>0</v>
          </cell>
          <cell r="K769">
            <v>0</v>
          </cell>
          <cell r="L769">
            <v>0</v>
          </cell>
          <cell r="N769">
            <v>0</v>
          </cell>
          <cell r="O769">
            <v>0</v>
          </cell>
          <cell r="P769">
            <v>0</v>
          </cell>
          <cell r="Q769" t="e">
            <v>#DIV/0!</v>
          </cell>
        </row>
        <row r="770">
          <cell r="E770">
            <v>2081792</v>
          </cell>
          <cell r="F770">
            <v>0</v>
          </cell>
          <cell r="H770">
            <v>0</v>
          </cell>
          <cell r="I770">
            <v>0</v>
          </cell>
          <cell r="K770">
            <v>0</v>
          </cell>
          <cell r="L770">
            <v>0</v>
          </cell>
          <cell r="N770">
            <v>0</v>
          </cell>
          <cell r="O770">
            <v>0</v>
          </cell>
          <cell r="P770">
            <v>0</v>
          </cell>
          <cell r="Q770" t="e">
            <v>#DIV/0!</v>
          </cell>
        </row>
        <row r="771">
          <cell r="E771">
            <v>2716275</v>
          </cell>
          <cell r="F771">
            <v>0</v>
          </cell>
          <cell r="H771">
            <v>0</v>
          </cell>
          <cell r="I771">
            <v>0</v>
          </cell>
          <cell r="K771">
            <v>0</v>
          </cell>
          <cell r="L771">
            <v>0</v>
          </cell>
          <cell r="N771">
            <v>0</v>
          </cell>
          <cell r="O771">
            <v>0</v>
          </cell>
          <cell r="P771">
            <v>0</v>
          </cell>
          <cell r="Q771" t="e">
            <v>#DIV/0!</v>
          </cell>
        </row>
        <row r="772">
          <cell r="E772">
            <v>2082608</v>
          </cell>
          <cell r="H772">
            <v>0</v>
          </cell>
          <cell r="K772">
            <v>0</v>
          </cell>
          <cell r="L772">
            <v>0</v>
          </cell>
          <cell r="N772">
            <v>0</v>
          </cell>
          <cell r="O772">
            <v>0</v>
          </cell>
          <cell r="P772">
            <v>0</v>
          </cell>
          <cell r="Q772" t="e">
            <v>#DIV/0!</v>
          </cell>
        </row>
        <row r="773">
          <cell r="E773">
            <v>2082667</v>
          </cell>
          <cell r="F773">
            <v>0</v>
          </cell>
          <cell r="H773">
            <v>0</v>
          </cell>
          <cell r="I773">
            <v>0</v>
          </cell>
          <cell r="K773">
            <v>0</v>
          </cell>
          <cell r="L773">
            <v>0</v>
          </cell>
          <cell r="N773">
            <v>0</v>
          </cell>
          <cell r="O773">
            <v>0</v>
          </cell>
          <cell r="P773">
            <v>0</v>
          </cell>
          <cell r="Q773" t="e">
            <v>#DIV/0!</v>
          </cell>
        </row>
        <row r="774">
          <cell r="E774">
            <v>2079682</v>
          </cell>
          <cell r="F774">
            <v>0</v>
          </cell>
          <cell r="H774">
            <v>0</v>
          </cell>
          <cell r="I774">
            <v>0</v>
          </cell>
          <cell r="K774">
            <v>0</v>
          </cell>
          <cell r="L774">
            <v>0</v>
          </cell>
          <cell r="N774">
            <v>0</v>
          </cell>
          <cell r="O774">
            <v>0</v>
          </cell>
          <cell r="P774">
            <v>0</v>
          </cell>
          <cell r="Q774" t="e">
            <v>#DIV/0!</v>
          </cell>
        </row>
        <row r="775">
          <cell r="E775">
            <v>2093502</v>
          </cell>
          <cell r="F775">
            <v>0</v>
          </cell>
          <cell r="H775">
            <v>0</v>
          </cell>
          <cell r="I775">
            <v>0</v>
          </cell>
          <cell r="K775">
            <v>0</v>
          </cell>
          <cell r="L775">
            <v>0</v>
          </cell>
          <cell r="N775">
            <v>0</v>
          </cell>
          <cell r="O775">
            <v>0</v>
          </cell>
          <cell r="P775">
            <v>0</v>
          </cell>
          <cell r="Q775" t="e">
            <v>#DIV/0!</v>
          </cell>
        </row>
        <row r="776">
          <cell r="E776">
            <v>2082659</v>
          </cell>
          <cell r="F776">
            <v>0</v>
          </cell>
          <cell r="H776">
            <v>0</v>
          </cell>
          <cell r="I776">
            <v>0</v>
          </cell>
          <cell r="K776">
            <v>0</v>
          </cell>
          <cell r="L776">
            <v>0</v>
          </cell>
          <cell r="N776">
            <v>0</v>
          </cell>
          <cell r="O776">
            <v>0</v>
          </cell>
          <cell r="P776">
            <v>0</v>
          </cell>
          <cell r="Q776" t="e">
            <v>#DIV/0!</v>
          </cell>
        </row>
        <row r="777">
          <cell r="E777">
            <v>2088487</v>
          </cell>
          <cell r="F777">
            <v>0</v>
          </cell>
          <cell r="H777">
            <v>0</v>
          </cell>
          <cell r="I777">
            <v>9</v>
          </cell>
          <cell r="J777">
            <v>10</v>
          </cell>
          <cell r="K777">
            <v>90</v>
          </cell>
          <cell r="L777">
            <v>0</v>
          </cell>
          <cell r="N777">
            <v>0</v>
          </cell>
          <cell r="O777">
            <v>10</v>
          </cell>
          <cell r="P777">
            <v>9</v>
          </cell>
          <cell r="Q777">
            <v>0.9</v>
          </cell>
        </row>
        <row r="778">
          <cell r="E778">
            <v>2716291</v>
          </cell>
          <cell r="F778">
            <v>0</v>
          </cell>
          <cell r="H778">
            <v>0</v>
          </cell>
          <cell r="I778">
            <v>0</v>
          </cell>
          <cell r="K778">
            <v>0</v>
          </cell>
          <cell r="L778">
            <v>0</v>
          </cell>
          <cell r="N778">
            <v>0</v>
          </cell>
          <cell r="O778">
            <v>0</v>
          </cell>
          <cell r="P778">
            <v>0</v>
          </cell>
          <cell r="Q778" t="e">
            <v>#DIV/0!</v>
          </cell>
        </row>
        <row r="779">
          <cell r="E779">
            <v>2079291</v>
          </cell>
          <cell r="F779">
            <v>0</v>
          </cell>
          <cell r="H779">
            <v>0</v>
          </cell>
          <cell r="I779">
            <v>0</v>
          </cell>
          <cell r="K779">
            <v>0</v>
          </cell>
          <cell r="L779">
            <v>0</v>
          </cell>
          <cell r="N779">
            <v>0</v>
          </cell>
          <cell r="O779">
            <v>0</v>
          </cell>
          <cell r="P779">
            <v>0</v>
          </cell>
          <cell r="Q779" t="e">
            <v>#DIV/0!</v>
          </cell>
        </row>
        <row r="780">
          <cell r="E780">
            <v>2080869</v>
          </cell>
          <cell r="F780">
            <v>0</v>
          </cell>
          <cell r="H780">
            <v>0</v>
          </cell>
          <cell r="I780">
            <v>0</v>
          </cell>
          <cell r="K780">
            <v>0</v>
          </cell>
          <cell r="L780">
            <v>0</v>
          </cell>
          <cell r="N780">
            <v>0</v>
          </cell>
          <cell r="O780">
            <v>0</v>
          </cell>
          <cell r="P780">
            <v>0</v>
          </cell>
          <cell r="Q780" t="e">
            <v>#DIV/0!</v>
          </cell>
        </row>
        <row r="781">
          <cell r="E781">
            <v>2079909</v>
          </cell>
          <cell r="F781">
            <v>0</v>
          </cell>
          <cell r="H781">
            <v>0</v>
          </cell>
          <cell r="I781">
            <v>0</v>
          </cell>
          <cell r="K781">
            <v>0</v>
          </cell>
          <cell r="L781">
            <v>0</v>
          </cell>
          <cell r="N781">
            <v>0</v>
          </cell>
          <cell r="O781">
            <v>0</v>
          </cell>
          <cell r="P781">
            <v>0</v>
          </cell>
          <cell r="Q781" t="e">
            <v>#DIV/0!</v>
          </cell>
        </row>
        <row r="782">
          <cell r="E782">
            <v>2080109</v>
          </cell>
          <cell r="F782">
            <v>0</v>
          </cell>
          <cell r="H782">
            <v>0</v>
          </cell>
          <cell r="I782">
            <v>0</v>
          </cell>
          <cell r="K782">
            <v>0</v>
          </cell>
          <cell r="L782">
            <v>0</v>
          </cell>
          <cell r="N782">
            <v>0</v>
          </cell>
          <cell r="O782">
            <v>0</v>
          </cell>
          <cell r="P782">
            <v>0</v>
          </cell>
          <cell r="Q782" t="e">
            <v>#DIV/0!</v>
          </cell>
        </row>
        <row r="783">
          <cell r="E783">
            <v>2096617</v>
          </cell>
          <cell r="F783">
            <v>0</v>
          </cell>
          <cell r="H783">
            <v>0</v>
          </cell>
          <cell r="I783">
            <v>0</v>
          </cell>
          <cell r="K783">
            <v>0</v>
          </cell>
          <cell r="L783">
            <v>0</v>
          </cell>
          <cell r="N783">
            <v>0</v>
          </cell>
          <cell r="O783">
            <v>0</v>
          </cell>
          <cell r="P783">
            <v>0</v>
          </cell>
          <cell r="Q783" t="e">
            <v>#DIV/0!</v>
          </cell>
        </row>
        <row r="784">
          <cell r="E784">
            <v>2081571</v>
          </cell>
          <cell r="F784">
            <v>0</v>
          </cell>
          <cell r="H784">
            <v>0</v>
          </cell>
          <cell r="I784">
            <v>0</v>
          </cell>
          <cell r="K784">
            <v>0</v>
          </cell>
          <cell r="L784">
            <v>0</v>
          </cell>
          <cell r="N784">
            <v>0</v>
          </cell>
          <cell r="O784">
            <v>0</v>
          </cell>
          <cell r="P784">
            <v>0</v>
          </cell>
          <cell r="Q784" t="e">
            <v>#DIV/0!</v>
          </cell>
        </row>
        <row r="785">
          <cell r="E785">
            <v>2079550</v>
          </cell>
          <cell r="F785">
            <v>0</v>
          </cell>
          <cell r="H785">
            <v>0</v>
          </cell>
          <cell r="I785">
            <v>0</v>
          </cell>
          <cell r="K785">
            <v>0</v>
          </cell>
          <cell r="L785">
            <v>0</v>
          </cell>
          <cell r="N785">
            <v>0</v>
          </cell>
          <cell r="O785">
            <v>0</v>
          </cell>
          <cell r="P785">
            <v>0</v>
          </cell>
          <cell r="Q785" t="e">
            <v>#DIV/0!</v>
          </cell>
        </row>
        <row r="786">
          <cell r="E786">
            <v>2093332</v>
          </cell>
          <cell r="F786">
            <v>0</v>
          </cell>
          <cell r="H786">
            <v>0</v>
          </cell>
          <cell r="I786">
            <v>10</v>
          </cell>
          <cell r="J786">
            <v>10</v>
          </cell>
          <cell r="K786">
            <v>100</v>
          </cell>
          <cell r="L786">
            <v>0</v>
          </cell>
          <cell r="N786">
            <v>0</v>
          </cell>
          <cell r="O786">
            <v>10</v>
          </cell>
          <cell r="P786">
            <v>10</v>
          </cell>
          <cell r="Q786">
            <v>1</v>
          </cell>
        </row>
        <row r="787">
          <cell r="E787">
            <v>6236596</v>
          </cell>
          <cell r="F787">
            <v>0</v>
          </cell>
          <cell r="H787">
            <v>0</v>
          </cell>
          <cell r="I787">
            <v>8</v>
          </cell>
          <cell r="J787">
            <v>8</v>
          </cell>
          <cell r="K787">
            <v>100</v>
          </cell>
          <cell r="L787">
            <v>0</v>
          </cell>
          <cell r="N787">
            <v>0</v>
          </cell>
          <cell r="O787">
            <v>8</v>
          </cell>
          <cell r="P787">
            <v>8</v>
          </cell>
          <cell r="Q787">
            <v>1</v>
          </cell>
        </row>
        <row r="788">
          <cell r="E788">
            <v>3745546</v>
          </cell>
          <cell r="F788">
            <v>0</v>
          </cell>
          <cell r="H788">
            <v>0</v>
          </cell>
          <cell r="I788">
            <v>0</v>
          </cell>
          <cell r="K788">
            <v>0</v>
          </cell>
          <cell r="L788">
            <v>0</v>
          </cell>
          <cell r="N788">
            <v>0</v>
          </cell>
          <cell r="O788">
            <v>0</v>
          </cell>
          <cell r="P788">
            <v>0</v>
          </cell>
          <cell r="Q788" t="e">
            <v>#DIV/0!</v>
          </cell>
        </row>
        <row r="789">
          <cell r="E789">
            <v>2097613</v>
          </cell>
          <cell r="H789">
            <v>0</v>
          </cell>
          <cell r="K789">
            <v>0</v>
          </cell>
          <cell r="L789">
            <v>0</v>
          </cell>
          <cell r="N789">
            <v>0</v>
          </cell>
          <cell r="O789">
            <v>0</v>
          </cell>
          <cell r="P789">
            <v>0</v>
          </cell>
          <cell r="Q789" t="e">
            <v>#DIV/0!</v>
          </cell>
        </row>
        <row r="790">
          <cell r="E790">
            <v>7863594</v>
          </cell>
          <cell r="H790">
            <v>0</v>
          </cell>
          <cell r="K790">
            <v>0</v>
          </cell>
          <cell r="L790">
            <v>0</v>
          </cell>
          <cell r="N790">
            <v>0</v>
          </cell>
          <cell r="O790">
            <v>0</v>
          </cell>
          <cell r="P790">
            <v>0</v>
          </cell>
          <cell r="Q790" t="e">
            <v>#DIV/0!</v>
          </cell>
        </row>
        <row r="791">
          <cell r="E791">
            <v>2797844</v>
          </cell>
          <cell r="H791">
            <v>0</v>
          </cell>
          <cell r="K791">
            <v>0</v>
          </cell>
          <cell r="L791">
            <v>0</v>
          </cell>
          <cell r="N791">
            <v>0</v>
          </cell>
          <cell r="O791">
            <v>0</v>
          </cell>
          <cell r="P791">
            <v>0</v>
          </cell>
          <cell r="Q791" t="e">
            <v>#DIV/0!</v>
          </cell>
        </row>
        <row r="792">
          <cell r="E792">
            <v>2097117</v>
          </cell>
          <cell r="H792">
            <v>0</v>
          </cell>
          <cell r="K792">
            <v>0</v>
          </cell>
          <cell r="L792">
            <v>0</v>
          </cell>
          <cell r="N792">
            <v>0</v>
          </cell>
          <cell r="O792">
            <v>0</v>
          </cell>
          <cell r="P792">
            <v>0</v>
          </cell>
          <cell r="Q792" t="e">
            <v>#DIV/0!</v>
          </cell>
        </row>
        <row r="793">
          <cell r="E793">
            <v>2077396</v>
          </cell>
          <cell r="F793">
            <v>2</v>
          </cell>
          <cell r="G793">
            <v>14</v>
          </cell>
          <cell r="H793">
            <v>14.3</v>
          </cell>
          <cell r="I793">
            <v>126</v>
          </cell>
          <cell r="J793">
            <v>130</v>
          </cell>
          <cell r="K793">
            <v>96.9</v>
          </cell>
          <cell r="L793">
            <v>0</v>
          </cell>
          <cell r="N793">
            <v>0</v>
          </cell>
          <cell r="O793">
            <v>144</v>
          </cell>
          <cell r="P793">
            <v>128</v>
          </cell>
          <cell r="Q793">
            <v>0.88888888888888884</v>
          </cell>
        </row>
        <row r="794">
          <cell r="E794">
            <v>7718136</v>
          </cell>
          <cell r="H794">
            <v>0</v>
          </cell>
          <cell r="K794">
            <v>0</v>
          </cell>
          <cell r="L794">
            <v>0</v>
          </cell>
          <cell r="N794">
            <v>0</v>
          </cell>
          <cell r="O794">
            <v>0</v>
          </cell>
          <cell r="P794">
            <v>0</v>
          </cell>
          <cell r="Q794" t="e">
            <v>#DIV/0!</v>
          </cell>
        </row>
        <row r="795">
          <cell r="E795">
            <v>2080761</v>
          </cell>
          <cell r="H795">
            <v>0</v>
          </cell>
          <cell r="K795">
            <v>0</v>
          </cell>
          <cell r="L795">
            <v>0</v>
          </cell>
          <cell r="N795">
            <v>0</v>
          </cell>
          <cell r="O795">
            <v>0</v>
          </cell>
          <cell r="P795">
            <v>0</v>
          </cell>
          <cell r="Q795" t="e">
            <v>#DIV/0!</v>
          </cell>
        </row>
        <row r="796">
          <cell r="E796">
            <v>2097648</v>
          </cell>
          <cell r="F796">
            <v>0</v>
          </cell>
          <cell r="H796">
            <v>0</v>
          </cell>
          <cell r="I796">
            <v>0</v>
          </cell>
          <cell r="K796">
            <v>0</v>
          </cell>
          <cell r="L796">
            <v>0</v>
          </cell>
          <cell r="N796">
            <v>0</v>
          </cell>
          <cell r="O796">
            <v>0</v>
          </cell>
          <cell r="P796">
            <v>0</v>
          </cell>
          <cell r="Q796" t="e">
            <v>#DIV/0!</v>
          </cell>
        </row>
        <row r="797">
          <cell r="E797">
            <v>478024</v>
          </cell>
          <cell r="F797">
            <v>0</v>
          </cell>
          <cell r="H797">
            <v>0</v>
          </cell>
          <cell r="I797">
            <v>0</v>
          </cell>
          <cell r="K797">
            <v>0</v>
          </cell>
          <cell r="L797">
            <v>0</v>
          </cell>
          <cell r="N797">
            <v>0</v>
          </cell>
          <cell r="O797">
            <v>0</v>
          </cell>
          <cell r="P797">
            <v>0</v>
          </cell>
          <cell r="Q797" t="e">
            <v>#DIV/0!</v>
          </cell>
        </row>
        <row r="798">
          <cell r="E798">
            <v>6270107</v>
          </cell>
          <cell r="F798">
            <v>0</v>
          </cell>
          <cell r="H798">
            <v>0</v>
          </cell>
          <cell r="I798">
            <v>0</v>
          </cell>
          <cell r="K798">
            <v>0</v>
          </cell>
          <cell r="L798">
            <v>26</v>
          </cell>
          <cell r="M798">
            <v>29</v>
          </cell>
          <cell r="N798">
            <v>89.7</v>
          </cell>
          <cell r="O798">
            <v>29</v>
          </cell>
          <cell r="P798">
            <v>26</v>
          </cell>
          <cell r="Q798">
            <v>0.89655172413793105</v>
          </cell>
        </row>
        <row r="799">
          <cell r="E799">
            <v>260134</v>
          </cell>
          <cell r="F799">
            <v>0</v>
          </cell>
          <cell r="H799">
            <v>0</v>
          </cell>
          <cell r="I799">
            <v>0</v>
          </cell>
          <cell r="K799">
            <v>0</v>
          </cell>
          <cell r="L799">
            <v>0</v>
          </cell>
          <cell r="N799">
            <v>0</v>
          </cell>
          <cell r="O799">
            <v>0</v>
          </cell>
          <cell r="P799">
            <v>0</v>
          </cell>
          <cell r="Q799" t="e">
            <v>#DIV/0!</v>
          </cell>
        </row>
        <row r="800">
          <cell r="E800">
            <v>478849</v>
          </cell>
          <cell r="F800">
            <v>0</v>
          </cell>
          <cell r="H800">
            <v>0</v>
          </cell>
          <cell r="I800">
            <v>0</v>
          </cell>
          <cell r="K800">
            <v>0</v>
          </cell>
          <cell r="L800">
            <v>26</v>
          </cell>
          <cell r="M800">
            <v>30</v>
          </cell>
          <cell r="N800">
            <v>86.7</v>
          </cell>
          <cell r="O800">
            <v>30</v>
          </cell>
          <cell r="P800">
            <v>26</v>
          </cell>
          <cell r="Q800">
            <v>0.8666666666666667</v>
          </cell>
        </row>
        <row r="801">
          <cell r="E801">
            <v>6270131</v>
          </cell>
          <cell r="F801">
            <v>0</v>
          </cell>
          <cell r="H801">
            <v>0</v>
          </cell>
          <cell r="I801">
            <v>0</v>
          </cell>
          <cell r="K801">
            <v>0</v>
          </cell>
          <cell r="L801">
            <v>27</v>
          </cell>
          <cell r="M801">
            <v>30</v>
          </cell>
          <cell r="N801">
            <v>90</v>
          </cell>
          <cell r="O801">
            <v>30</v>
          </cell>
          <cell r="P801">
            <v>27</v>
          </cell>
          <cell r="Q801">
            <v>0.9</v>
          </cell>
        </row>
        <row r="802">
          <cell r="E802">
            <v>2798298</v>
          </cell>
          <cell r="F802">
            <v>0</v>
          </cell>
          <cell r="H802">
            <v>0</v>
          </cell>
          <cell r="I802">
            <v>41</v>
          </cell>
          <cell r="J802">
            <v>48</v>
          </cell>
          <cell r="K802">
            <v>85.4</v>
          </cell>
          <cell r="L802">
            <v>0</v>
          </cell>
          <cell r="N802">
            <v>0</v>
          </cell>
          <cell r="O802">
            <v>48</v>
          </cell>
          <cell r="P802">
            <v>41</v>
          </cell>
          <cell r="Q802">
            <v>0.85416666666666663</v>
          </cell>
        </row>
        <row r="803">
          <cell r="E803">
            <v>2052474</v>
          </cell>
          <cell r="H803">
            <v>0</v>
          </cell>
          <cell r="K803">
            <v>0</v>
          </cell>
          <cell r="L803">
            <v>0</v>
          </cell>
          <cell r="N803">
            <v>0</v>
          </cell>
          <cell r="O803">
            <v>0</v>
          </cell>
          <cell r="P803">
            <v>0</v>
          </cell>
          <cell r="Q803" t="e">
            <v>#DIV/0!</v>
          </cell>
        </row>
        <row r="804">
          <cell r="E804">
            <v>2084074</v>
          </cell>
          <cell r="F804">
            <v>0</v>
          </cell>
          <cell r="H804">
            <v>0</v>
          </cell>
          <cell r="I804">
            <v>0</v>
          </cell>
          <cell r="K804">
            <v>0</v>
          </cell>
          <cell r="L804">
            <v>0</v>
          </cell>
          <cell r="N804">
            <v>0</v>
          </cell>
          <cell r="O804">
            <v>0</v>
          </cell>
          <cell r="P804">
            <v>0</v>
          </cell>
          <cell r="Q804" t="e">
            <v>#DIV/0!</v>
          </cell>
        </row>
        <row r="805">
          <cell r="E805">
            <v>2079356</v>
          </cell>
          <cell r="F805">
            <v>0</v>
          </cell>
          <cell r="H805">
            <v>0</v>
          </cell>
          <cell r="I805">
            <v>0</v>
          </cell>
          <cell r="K805">
            <v>0</v>
          </cell>
          <cell r="L805">
            <v>0</v>
          </cell>
          <cell r="N805">
            <v>0</v>
          </cell>
          <cell r="O805">
            <v>0</v>
          </cell>
          <cell r="P805">
            <v>0</v>
          </cell>
          <cell r="Q805" t="e">
            <v>#DIV/0!</v>
          </cell>
        </row>
        <row r="806">
          <cell r="E806">
            <v>2079968</v>
          </cell>
          <cell r="F806">
            <v>0</v>
          </cell>
          <cell r="H806">
            <v>0</v>
          </cell>
          <cell r="I806">
            <v>0</v>
          </cell>
          <cell r="K806">
            <v>0</v>
          </cell>
          <cell r="L806">
            <v>0</v>
          </cell>
          <cell r="N806">
            <v>0</v>
          </cell>
          <cell r="O806">
            <v>0</v>
          </cell>
          <cell r="P806">
            <v>0</v>
          </cell>
          <cell r="Q806" t="e">
            <v>#DIV/0!</v>
          </cell>
        </row>
        <row r="807">
          <cell r="E807">
            <v>2081342</v>
          </cell>
          <cell r="F807">
            <v>0</v>
          </cell>
          <cell r="H807">
            <v>0</v>
          </cell>
          <cell r="I807">
            <v>0</v>
          </cell>
          <cell r="K807">
            <v>0</v>
          </cell>
          <cell r="L807">
            <v>0</v>
          </cell>
          <cell r="N807">
            <v>0</v>
          </cell>
          <cell r="O807">
            <v>0</v>
          </cell>
          <cell r="P807">
            <v>0</v>
          </cell>
          <cell r="Q807" t="e">
            <v>#DIV/0!</v>
          </cell>
        </row>
        <row r="808">
          <cell r="E808">
            <v>2081377</v>
          </cell>
          <cell r="F808">
            <v>0</v>
          </cell>
          <cell r="H808">
            <v>0</v>
          </cell>
          <cell r="I808">
            <v>18</v>
          </cell>
          <cell r="J808">
            <v>19</v>
          </cell>
          <cell r="K808">
            <v>94.7</v>
          </cell>
          <cell r="L808">
            <v>0</v>
          </cell>
          <cell r="N808">
            <v>0</v>
          </cell>
          <cell r="O808">
            <v>19</v>
          </cell>
          <cell r="P808">
            <v>18</v>
          </cell>
          <cell r="Q808">
            <v>0.94736842105263153</v>
          </cell>
        </row>
        <row r="809">
          <cell r="E809">
            <v>2084309</v>
          </cell>
          <cell r="H809">
            <v>0</v>
          </cell>
          <cell r="K809">
            <v>0</v>
          </cell>
          <cell r="L809">
            <v>0</v>
          </cell>
          <cell r="N809">
            <v>0</v>
          </cell>
          <cell r="O809">
            <v>0</v>
          </cell>
          <cell r="P809">
            <v>0</v>
          </cell>
          <cell r="Q809" t="e">
            <v>#DIV/0!</v>
          </cell>
        </row>
        <row r="810">
          <cell r="E810">
            <v>2082748</v>
          </cell>
          <cell r="F810">
            <v>0</v>
          </cell>
          <cell r="H810">
            <v>0</v>
          </cell>
          <cell r="I810">
            <v>0</v>
          </cell>
          <cell r="K810">
            <v>0</v>
          </cell>
          <cell r="L810">
            <v>0</v>
          </cell>
          <cell r="N810">
            <v>0</v>
          </cell>
          <cell r="O810">
            <v>0</v>
          </cell>
          <cell r="P810">
            <v>0</v>
          </cell>
          <cell r="Q810" t="e">
            <v>#DIV/0!</v>
          </cell>
        </row>
        <row r="811">
          <cell r="E811">
            <v>2082098</v>
          </cell>
          <cell r="F811">
            <v>0</v>
          </cell>
          <cell r="H811">
            <v>0</v>
          </cell>
          <cell r="I811">
            <v>0</v>
          </cell>
          <cell r="K811">
            <v>0</v>
          </cell>
          <cell r="L811">
            <v>4</v>
          </cell>
          <cell r="M811">
            <v>4</v>
          </cell>
          <cell r="N811">
            <v>100</v>
          </cell>
          <cell r="O811">
            <v>4</v>
          </cell>
          <cell r="P811">
            <v>4</v>
          </cell>
          <cell r="Q811">
            <v>1</v>
          </cell>
        </row>
        <row r="812">
          <cell r="E812">
            <v>2081261</v>
          </cell>
          <cell r="F812">
            <v>0</v>
          </cell>
          <cell r="H812">
            <v>0</v>
          </cell>
          <cell r="I812">
            <v>0</v>
          </cell>
          <cell r="K812">
            <v>0</v>
          </cell>
          <cell r="L812">
            <v>0</v>
          </cell>
          <cell r="N812">
            <v>0</v>
          </cell>
          <cell r="O812">
            <v>0</v>
          </cell>
          <cell r="P812">
            <v>0</v>
          </cell>
          <cell r="Q812" t="e">
            <v>#DIV/0!</v>
          </cell>
        </row>
        <row r="813">
          <cell r="E813">
            <v>2079097</v>
          </cell>
          <cell r="F813">
            <v>0</v>
          </cell>
          <cell r="H813">
            <v>0</v>
          </cell>
          <cell r="I813">
            <v>10</v>
          </cell>
          <cell r="J813">
            <v>10</v>
          </cell>
          <cell r="K813">
            <v>100</v>
          </cell>
          <cell r="L813">
            <v>0</v>
          </cell>
          <cell r="N813">
            <v>0</v>
          </cell>
          <cell r="O813">
            <v>10</v>
          </cell>
          <cell r="P813">
            <v>10</v>
          </cell>
          <cell r="Q813">
            <v>1</v>
          </cell>
        </row>
        <row r="814">
          <cell r="E814">
            <v>2751569</v>
          </cell>
          <cell r="F814">
            <v>0</v>
          </cell>
          <cell r="H814">
            <v>0</v>
          </cell>
          <cell r="I814">
            <v>0</v>
          </cell>
          <cell r="K814">
            <v>0</v>
          </cell>
          <cell r="L814">
            <v>2</v>
          </cell>
          <cell r="M814">
            <v>3</v>
          </cell>
          <cell r="N814">
            <v>66.7</v>
          </cell>
          <cell r="O814">
            <v>3</v>
          </cell>
          <cell r="P814">
            <v>2</v>
          </cell>
          <cell r="Q814">
            <v>0.66666666666666663</v>
          </cell>
        </row>
        <row r="815">
          <cell r="E815">
            <v>2082780</v>
          </cell>
          <cell r="F815">
            <v>0</v>
          </cell>
          <cell r="H815">
            <v>0</v>
          </cell>
          <cell r="I815">
            <v>0</v>
          </cell>
          <cell r="K815">
            <v>0</v>
          </cell>
          <cell r="L815">
            <v>0</v>
          </cell>
          <cell r="N815">
            <v>0</v>
          </cell>
          <cell r="O815">
            <v>0</v>
          </cell>
          <cell r="P815">
            <v>0</v>
          </cell>
          <cell r="Q815" t="e">
            <v>#DIV/0!</v>
          </cell>
        </row>
        <row r="816">
          <cell r="E816">
            <v>2083264</v>
          </cell>
          <cell r="F816">
            <v>0</v>
          </cell>
          <cell r="H816">
            <v>0</v>
          </cell>
          <cell r="I816">
            <v>0</v>
          </cell>
          <cell r="J816">
            <v>2</v>
          </cell>
          <cell r="K816">
            <v>0</v>
          </cell>
          <cell r="L816">
            <v>0</v>
          </cell>
          <cell r="N816">
            <v>0</v>
          </cell>
          <cell r="O816">
            <v>2</v>
          </cell>
          <cell r="P816">
            <v>0</v>
          </cell>
          <cell r="Q816">
            <v>0</v>
          </cell>
        </row>
        <row r="817">
          <cell r="E817">
            <v>5117607</v>
          </cell>
          <cell r="H817">
            <v>0</v>
          </cell>
          <cell r="K817">
            <v>0</v>
          </cell>
          <cell r="L817">
            <v>0</v>
          </cell>
          <cell r="N817">
            <v>0</v>
          </cell>
          <cell r="O817">
            <v>0</v>
          </cell>
          <cell r="P817">
            <v>0</v>
          </cell>
          <cell r="Q817" t="e">
            <v>#DIV/0!</v>
          </cell>
        </row>
        <row r="818">
          <cell r="E818">
            <v>179418</v>
          </cell>
          <cell r="F818">
            <v>0</v>
          </cell>
          <cell r="H818">
            <v>0</v>
          </cell>
          <cell r="I818">
            <v>0</v>
          </cell>
          <cell r="K818">
            <v>0</v>
          </cell>
          <cell r="L818">
            <v>4</v>
          </cell>
          <cell r="M818">
            <v>6</v>
          </cell>
          <cell r="N818">
            <v>66.7</v>
          </cell>
          <cell r="O818">
            <v>6</v>
          </cell>
          <cell r="P818">
            <v>4</v>
          </cell>
          <cell r="Q818">
            <v>0.66666666666666663</v>
          </cell>
        </row>
        <row r="819">
          <cell r="E819">
            <v>2079615</v>
          </cell>
          <cell r="F819">
            <v>0</v>
          </cell>
          <cell r="H819">
            <v>0</v>
          </cell>
          <cell r="I819">
            <v>0</v>
          </cell>
          <cell r="K819">
            <v>0</v>
          </cell>
          <cell r="L819">
            <v>0</v>
          </cell>
          <cell r="N819">
            <v>0</v>
          </cell>
          <cell r="O819">
            <v>0</v>
          </cell>
          <cell r="P819">
            <v>0</v>
          </cell>
          <cell r="Q819" t="e">
            <v>#DIV/0!</v>
          </cell>
        </row>
        <row r="820">
          <cell r="E820">
            <v>7603274</v>
          </cell>
          <cell r="F820">
            <v>0</v>
          </cell>
          <cell r="H820">
            <v>0</v>
          </cell>
          <cell r="I820">
            <v>0</v>
          </cell>
          <cell r="K820">
            <v>0</v>
          </cell>
          <cell r="L820">
            <v>0</v>
          </cell>
          <cell r="N820">
            <v>0</v>
          </cell>
          <cell r="O820">
            <v>0</v>
          </cell>
          <cell r="P820">
            <v>0</v>
          </cell>
          <cell r="Q820" t="e">
            <v>#DIV/0!</v>
          </cell>
        </row>
        <row r="821">
          <cell r="E821">
            <v>3139050</v>
          </cell>
          <cell r="F821">
            <v>0</v>
          </cell>
          <cell r="H821">
            <v>0</v>
          </cell>
          <cell r="I821">
            <v>10</v>
          </cell>
          <cell r="J821">
            <v>10</v>
          </cell>
          <cell r="K821">
            <v>100</v>
          </cell>
          <cell r="L821">
            <v>0</v>
          </cell>
          <cell r="N821">
            <v>0</v>
          </cell>
          <cell r="O821">
            <v>10</v>
          </cell>
          <cell r="P821">
            <v>10</v>
          </cell>
          <cell r="Q821">
            <v>1</v>
          </cell>
        </row>
        <row r="822">
          <cell r="E822">
            <v>3987957</v>
          </cell>
          <cell r="H822">
            <v>0</v>
          </cell>
          <cell r="K822">
            <v>0</v>
          </cell>
          <cell r="L822">
            <v>0</v>
          </cell>
          <cell r="N822">
            <v>0</v>
          </cell>
          <cell r="O822">
            <v>0</v>
          </cell>
          <cell r="P822">
            <v>0</v>
          </cell>
          <cell r="Q822" t="e">
            <v>#DIV/0!</v>
          </cell>
        </row>
        <row r="823">
          <cell r="E823">
            <v>2027186</v>
          </cell>
          <cell r="F823">
            <v>0</v>
          </cell>
          <cell r="H823">
            <v>0</v>
          </cell>
          <cell r="I823">
            <v>7</v>
          </cell>
          <cell r="J823">
            <v>7</v>
          </cell>
          <cell r="K823">
            <v>100</v>
          </cell>
          <cell r="L823">
            <v>0</v>
          </cell>
          <cell r="N823">
            <v>0</v>
          </cell>
          <cell r="O823">
            <v>7</v>
          </cell>
          <cell r="P823">
            <v>7</v>
          </cell>
          <cell r="Q823">
            <v>1</v>
          </cell>
        </row>
        <row r="824">
          <cell r="E824">
            <v>650587</v>
          </cell>
          <cell r="F824">
            <v>0</v>
          </cell>
          <cell r="H824">
            <v>0</v>
          </cell>
          <cell r="I824">
            <v>0</v>
          </cell>
          <cell r="K824">
            <v>0</v>
          </cell>
          <cell r="L824">
            <v>10</v>
          </cell>
          <cell r="M824">
            <v>10</v>
          </cell>
          <cell r="N824">
            <v>100</v>
          </cell>
          <cell r="O824">
            <v>10</v>
          </cell>
          <cell r="P824">
            <v>10</v>
          </cell>
          <cell r="Q824">
            <v>1</v>
          </cell>
        </row>
        <row r="825">
          <cell r="E825">
            <v>7852444</v>
          </cell>
          <cell r="H825">
            <v>0</v>
          </cell>
          <cell r="K825">
            <v>0</v>
          </cell>
          <cell r="L825">
            <v>0</v>
          </cell>
          <cell r="N825">
            <v>0</v>
          </cell>
          <cell r="O825">
            <v>0</v>
          </cell>
          <cell r="P825">
            <v>0</v>
          </cell>
          <cell r="Q825" t="e">
            <v>#DIV/0!</v>
          </cell>
        </row>
        <row r="826">
          <cell r="E826">
            <v>2081555</v>
          </cell>
          <cell r="F826">
            <v>0</v>
          </cell>
          <cell r="H826">
            <v>0</v>
          </cell>
          <cell r="I826">
            <v>0</v>
          </cell>
          <cell r="K826">
            <v>0</v>
          </cell>
          <cell r="L826">
            <v>0</v>
          </cell>
          <cell r="N826">
            <v>0</v>
          </cell>
          <cell r="O826">
            <v>0</v>
          </cell>
          <cell r="P826">
            <v>0</v>
          </cell>
          <cell r="Q826" t="e">
            <v>#DIV/0!</v>
          </cell>
        </row>
        <row r="827">
          <cell r="E827">
            <v>2092298</v>
          </cell>
          <cell r="F827">
            <v>0</v>
          </cell>
          <cell r="H827">
            <v>0</v>
          </cell>
          <cell r="I827">
            <v>16</v>
          </cell>
          <cell r="J827">
            <v>17</v>
          </cell>
          <cell r="K827">
            <v>94.1</v>
          </cell>
          <cell r="L827">
            <v>0</v>
          </cell>
          <cell r="N827">
            <v>0</v>
          </cell>
          <cell r="O827">
            <v>17</v>
          </cell>
          <cell r="P827">
            <v>16</v>
          </cell>
          <cell r="Q827">
            <v>0.94117647058823528</v>
          </cell>
        </row>
        <row r="828">
          <cell r="E828">
            <v>113921</v>
          </cell>
          <cell r="F828">
            <v>0</v>
          </cell>
          <cell r="H828">
            <v>0</v>
          </cell>
          <cell r="I828">
            <v>0</v>
          </cell>
          <cell r="K828">
            <v>0</v>
          </cell>
          <cell r="L828">
            <v>9</v>
          </cell>
          <cell r="M828">
            <v>10</v>
          </cell>
          <cell r="N828">
            <v>90</v>
          </cell>
          <cell r="O828">
            <v>10</v>
          </cell>
          <cell r="P828">
            <v>9</v>
          </cell>
          <cell r="Q828">
            <v>0.9</v>
          </cell>
        </row>
        <row r="829">
          <cell r="E829">
            <v>2080184</v>
          </cell>
          <cell r="F829">
            <v>0</v>
          </cell>
          <cell r="H829">
            <v>0</v>
          </cell>
          <cell r="I829">
            <v>4</v>
          </cell>
          <cell r="J829">
            <v>4</v>
          </cell>
          <cell r="K829">
            <v>100</v>
          </cell>
          <cell r="L829">
            <v>0</v>
          </cell>
          <cell r="N829">
            <v>0</v>
          </cell>
          <cell r="O829">
            <v>4</v>
          </cell>
          <cell r="P829">
            <v>4</v>
          </cell>
          <cell r="Q829">
            <v>1</v>
          </cell>
        </row>
        <row r="830">
          <cell r="E830">
            <v>2080192</v>
          </cell>
          <cell r="F830">
            <v>0</v>
          </cell>
          <cell r="H830">
            <v>0</v>
          </cell>
          <cell r="I830">
            <v>0</v>
          </cell>
          <cell r="K830">
            <v>0</v>
          </cell>
          <cell r="L830">
            <v>0</v>
          </cell>
          <cell r="N830">
            <v>0</v>
          </cell>
          <cell r="O830">
            <v>0</v>
          </cell>
          <cell r="P830">
            <v>0</v>
          </cell>
          <cell r="Q830" t="e">
            <v>#DIV/0!</v>
          </cell>
        </row>
        <row r="831">
          <cell r="E831">
            <v>2078902</v>
          </cell>
          <cell r="F831">
            <v>0</v>
          </cell>
          <cell r="H831">
            <v>0</v>
          </cell>
          <cell r="I831">
            <v>0</v>
          </cell>
          <cell r="K831">
            <v>0</v>
          </cell>
          <cell r="L831">
            <v>1</v>
          </cell>
          <cell r="M831">
            <v>1</v>
          </cell>
          <cell r="N831">
            <v>100</v>
          </cell>
          <cell r="O831">
            <v>1</v>
          </cell>
          <cell r="P831">
            <v>1</v>
          </cell>
          <cell r="Q831">
            <v>1</v>
          </cell>
        </row>
        <row r="832">
          <cell r="E832">
            <v>2079925</v>
          </cell>
          <cell r="F832">
            <v>0</v>
          </cell>
          <cell r="H832">
            <v>0</v>
          </cell>
          <cell r="I832">
            <v>5</v>
          </cell>
          <cell r="J832">
            <v>5</v>
          </cell>
          <cell r="K832">
            <v>100</v>
          </cell>
          <cell r="L832">
            <v>0</v>
          </cell>
          <cell r="N832">
            <v>0</v>
          </cell>
          <cell r="O832">
            <v>5</v>
          </cell>
          <cell r="P832">
            <v>5</v>
          </cell>
          <cell r="Q832">
            <v>1</v>
          </cell>
        </row>
        <row r="833">
          <cell r="E833">
            <v>2705249</v>
          </cell>
          <cell r="F833">
            <v>0</v>
          </cell>
          <cell r="H833">
            <v>0</v>
          </cell>
          <cell r="I833">
            <v>0</v>
          </cell>
          <cell r="K833">
            <v>0</v>
          </cell>
          <cell r="L833">
            <v>0</v>
          </cell>
          <cell r="N833">
            <v>0</v>
          </cell>
          <cell r="O833">
            <v>0</v>
          </cell>
          <cell r="P833">
            <v>0</v>
          </cell>
          <cell r="Q833" t="e">
            <v>#DIV/0!</v>
          </cell>
        </row>
        <row r="834">
          <cell r="E834">
            <v>3774554</v>
          </cell>
          <cell r="F834">
            <v>0</v>
          </cell>
          <cell r="H834">
            <v>0</v>
          </cell>
          <cell r="I834">
            <v>10</v>
          </cell>
          <cell r="J834">
            <v>10</v>
          </cell>
          <cell r="K834">
            <v>100</v>
          </cell>
          <cell r="L834">
            <v>0</v>
          </cell>
          <cell r="N834">
            <v>0</v>
          </cell>
          <cell r="O834">
            <v>10</v>
          </cell>
          <cell r="P834">
            <v>10</v>
          </cell>
          <cell r="Q834">
            <v>1</v>
          </cell>
        </row>
        <row r="835">
          <cell r="E835">
            <v>2078368</v>
          </cell>
          <cell r="H835">
            <v>0</v>
          </cell>
          <cell r="K835">
            <v>0</v>
          </cell>
          <cell r="L835">
            <v>0</v>
          </cell>
          <cell r="N835">
            <v>0</v>
          </cell>
          <cell r="O835">
            <v>0</v>
          </cell>
          <cell r="P835">
            <v>0</v>
          </cell>
          <cell r="Q835" t="e">
            <v>#DIV/0!</v>
          </cell>
        </row>
        <row r="836">
          <cell r="E836">
            <v>2079429</v>
          </cell>
          <cell r="F836">
            <v>0</v>
          </cell>
          <cell r="H836">
            <v>0</v>
          </cell>
          <cell r="I836">
            <v>0</v>
          </cell>
          <cell r="K836">
            <v>0</v>
          </cell>
          <cell r="L836">
            <v>3</v>
          </cell>
          <cell r="M836">
            <v>6</v>
          </cell>
          <cell r="N836">
            <v>50</v>
          </cell>
          <cell r="O836">
            <v>6</v>
          </cell>
          <cell r="P836">
            <v>3</v>
          </cell>
          <cell r="Q836">
            <v>0.5</v>
          </cell>
        </row>
        <row r="837">
          <cell r="E837">
            <v>7320175</v>
          </cell>
          <cell r="F837">
            <v>0</v>
          </cell>
          <cell r="H837">
            <v>0</v>
          </cell>
          <cell r="I837">
            <v>0</v>
          </cell>
          <cell r="K837">
            <v>0</v>
          </cell>
          <cell r="L837">
            <v>2</v>
          </cell>
          <cell r="M837">
            <v>3</v>
          </cell>
          <cell r="N837">
            <v>66.7</v>
          </cell>
          <cell r="O837">
            <v>3</v>
          </cell>
          <cell r="P837">
            <v>2</v>
          </cell>
          <cell r="Q837">
            <v>0.66666666666666663</v>
          </cell>
        </row>
        <row r="838">
          <cell r="E838">
            <v>9966900</v>
          </cell>
          <cell r="F838">
            <v>0</v>
          </cell>
          <cell r="H838">
            <v>0</v>
          </cell>
          <cell r="I838">
            <v>4</v>
          </cell>
          <cell r="J838">
            <v>7</v>
          </cell>
          <cell r="K838">
            <v>57.1</v>
          </cell>
          <cell r="L838">
            <v>0</v>
          </cell>
          <cell r="N838">
            <v>0</v>
          </cell>
          <cell r="O838">
            <v>7</v>
          </cell>
          <cell r="P838">
            <v>4</v>
          </cell>
          <cell r="Q838">
            <v>0.5714285714285714</v>
          </cell>
        </row>
        <row r="839">
          <cell r="E839">
            <v>2082721</v>
          </cell>
          <cell r="F839">
            <v>0</v>
          </cell>
          <cell r="H839">
            <v>0</v>
          </cell>
          <cell r="I839">
            <v>10</v>
          </cell>
          <cell r="J839">
            <v>10</v>
          </cell>
          <cell r="K839">
            <v>100</v>
          </cell>
          <cell r="L839">
            <v>0</v>
          </cell>
          <cell r="N839">
            <v>0</v>
          </cell>
          <cell r="O839">
            <v>10</v>
          </cell>
          <cell r="P839">
            <v>10</v>
          </cell>
          <cell r="Q839">
            <v>1</v>
          </cell>
        </row>
        <row r="840">
          <cell r="E840">
            <v>5237750</v>
          </cell>
          <cell r="H840">
            <v>0</v>
          </cell>
          <cell r="K840">
            <v>0</v>
          </cell>
          <cell r="L840">
            <v>0</v>
          </cell>
          <cell r="N840">
            <v>0</v>
          </cell>
          <cell r="O840">
            <v>0</v>
          </cell>
          <cell r="P840">
            <v>0</v>
          </cell>
          <cell r="Q840" t="e">
            <v>#DIV/0!</v>
          </cell>
        </row>
        <row r="841">
          <cell r="E841">
            <v>605484</v>
          </cell>
          <cell r="F841">
            <v>0</v>
          </cell>
          <cell r="H841">
            <v>0</v>
          </cell>
          <cell r="I841">
            <v>3</v>
          </cell>
          <cell r="J841">
            <v>3</v>
          </cell>
          <cell r="K841">
            <v>100</v>
          </cell>
          <cell r="L841">
            <v>0</v>
          </cell>
          <cell r="N841">
            <v>0</v>
          </cell>
          <cell r="O841">
            <v>3</v>
          </cell>
          <cell r="P841">
            <v>3</v>
          </cell>
          <cell r="Q841">
            <v>1</v>
          </cell>
        </row>
        <row r="842">
          <cell r="E842">
            <v>2765942</v>
          </cell>
          <cell r="F842">
            <v>0</v>
          </cell>
          <cell r="H842">
            <v>0</v>
          </cell>
          <cell r="I842">
            <v>1</v>
          </cell>
          <cell r="J842">
            <v>1</v>
          </cell>
          <cell r="K842">
            <v>100</v>
          </cell>
          <cell r="L842">
            <v>1</v>
          </cell>
          <cell r="M842">
            <v>2</v>
          </cell>
          <cell r="N842">
            <v>50</v>
          </cell>
          <cell r="O842">
            <v>3</v>
          </cell>
          <cell r="P842">
            <v>2</v>
          </cell>
          <cell r="Q842">
            <v>0.66666666666666663</v>
          </cell>
        </row>
        <row r="843">
          <cell r="E843">
            <v>2079321</v>
          </cell>
          <cell r="F843">
            <v>0</v>
          </cell>
          <cell r="H843">
            <v>0</v>
          </cell>
          <cell r="I843">
            <v>0</v>
          </cell>
          <cell r="K843">
            <v>0</v>
          </cell>
          <cell r="L843">
            <v>0</v>
          </cell>
          <cell r="N843">
            <v>0</v>
          </cell>
          <cell r="O843">
            <v>0</v>
          </cell>
          <cell r="P843">
            <v>0</v>
          </cell>
          <cell r="Q843" t="e">
            <v>#DIV/0!</v>
          </cell>
        </row>
        <row r="844">
          <cell r="E844">
            <v>2708558</v>
          </cell>
          <cell r="H844">
            <v>0</v>
          </cell>
          <cell r="K844">
            <v>0</v>
          </cell>
          <cell r="L844">
            <v>0</v>
          </cell>
          <cell r="N844">
            <v>0</v>
          </cell>
          <cell r="O844">
            <v>0</v>
          </cell>
          <cell r="P844">
            <v>0</v>
          </cell>
          <cell r="Q844" t="e">
            <v>#DIV/0!</v>
          </cell>
        </row>
        <row r="845">
          <cell r="E845">
            <v>2078813</v>
          </cell>
          <cell r="F845">
            <v>0</v>
          </cell>
          <cell r="H845">
            <v>0</v>
          </cell>
          <cell r="I845">
            <v>0</v>
          </cell>
          <cell r="K845">
            <v>0</v>
          </cell>
          <cell r="L845">
            <v>0</v>
          </cell>
          <cell r="N845">
            <v>0</v>
          </cell>
          <cell r="O845">
            <v>0</v>
          </cell>
          <cell r="P845">
            <v>0</v>
          </cell>
          <cell r="Q845" t="e">
            <v>#DIV/0!</v>
          </cell>
        </row>
        <row r="846">
          <cell r="E846">
            <v>2078732</v>
          </cell>
          <cell r="H846">
            <v>0</v>
          </cell>
          <cell r="K846">
            <v>0</v>
          </cell>
          <cell r="L846">
            <v>0</v>
          </cell>
          <cell r="N846">
            <v>0</v>
          </cell>
          <cell r="O846">
            <v>0</v>
          </cell>
          <cell r="P846">
            <v>0</v>
          </cell>
          <cell r="Q846" t="e">
            <v>#DIV/0!</v>
          </cell>
        </row>
        <row r="847">
          <cell r="E847">
            <v>2708779</v>
          </cell>
          <cell r="F847">
            <v>0</v>
          </cell>
          <cell r="H847">
            <v>0</v>
          </cell>
          <cell r="I847">
            <v>51</v>
          </cell>
          <cell r="J847">
            <v>55</v>
          </cell>
          <cell r="K847">
            <v>92.7</v>
          </cell>
          <cell r="L847">
            <v>0</v>
          </cell>
          <cell r="N847">
            <v>0</v>
          </cell>
          <cell r="O847">
            <v>55</v>
          </cell>
          <cell r="P847">
            <v>51</v>
          </cell>
          <cell r="Q847">
            <v>0.92727272727272725</v>
          </cell>
        </row>
        <row r="848">
          <cell r="E848">
            <v>625469</v>
          </cell>
          <cell r="F848">
            <v>0</v>
          </cell>
          <cell r="H848">
            <v>0</v>
          </cell>
          <cell r="I848">
            <v>0</v>
          </cell>
          <cell r="K848">
            <v>0</v>
          </cell>
          <cell r="L848">
            <v>5</v>
          </cell>
          <cell r="M848">
            <v>23</v>
          </cell>
          <cell r="N848">
            <v>21.7</v>
          </cell>
          <cell r="O848">
            <v>23</v>
          </cell>
          <cell r="P848">
            <v>5</v>
          </cell>
          <cell r="Q848">
            <v>0.21739130434782608</v>
          </cell>
        </row>
        <row r="849">
          <cell r="E849">
            <v>2082101</v>
          </cell>
          <cell r="H849">
            <v>0</v>
          </cell>
          <cell r="K849">
            <v>0</v>
          </cell>
          <cell r="L849">
            <v>0</v>
          </cell>
          <cell r="N849">
            <v>0</v>
          </cell>
          <cell r="O849">
            <v>0</v>
          </cell>
          <cell r="P849">
            <v>0</v>
          </cell>
          <cell r="Q849" t="e">
            <v>#DIV/0!</v>
          </cell>
        </row>
        <row r="850">
          <cell r="E850">
            <v>605107</v>
          </cell>
          <cell r="F850">
            <v>0</v>
          </cell>
          <cell r="H850">
            <v>0</v>
          </cell>
          <cell r="I850">
            <v>0</v>
          </cell>
          <cell r="K850">
            <v>0</v>
          </cell>
          <cell r="L850">
            <v>19</v>
          </cell>
          <cell r="M850">
            <v>20</v>
          </cell>
          <cell r="N850">
            <v>95</v>
          </cell>
          <cell r="O850">
            <v>20</v>
          </cell>
          <cell r="P850">
            <v>19</v>
          </cell>
          <cell r="Q850">
            <v>0.95</v>
          </cell>
        </row>
        <row r="851">
          <cell r="E851">
            <v>675857</v>
          </cell>
          <cell r="F851">
            <v>0</v>
          </cell>
          <cell r="H851">
            <v>0</v>
          </cell>
          <cell r="I851">
            <v>8</v>
          </cell>
          <cell r="J851">
            <v>8</v>
          </cell>
          <cell r="K851">
            <v>100</v>
          </cell>
          <cell r="L851">
            <v>0</v>
          </cell>
          <cell r="N851">
            <v>0</v>
          </cell>
          <cell r="O851">
            <v>8</v>
          </cell>
          <cell r="P851">
            <v>8</v>
          </cell>
          <cell r="Q851">
            <v>1</v>
          </cell>
        </row>
        <row r="852">
          <cell r="E852">
            <v>2081695</v>
          </cell>
          <cell r="F852">
            <v>0</v>
          </cell>
          <cell r="H852">
            <v>0</v>
          </cell>
          <cell r="I852">
            <v>25</v>
          </cell>
          <cell r="J852">
            <v>30</v>
          </cell>
          <cell r="K852">
            <v>83.3</v>
          </cell>
          <cell r="L852">
            <v>0</v>
          </cell>
          <cell r="N852">
            <v>0</v>
          </cell>
          <cell r="O852">
            <v>30</v>
          </cell>
          <cell r="P852">
            <v>25</v>
          </cell>
          <cell r="Q852">
            <v>0.83333333333333337</v>
          </cell>
        </row>
        <row r="853">
          <cell r="E853">
            <v>9491112</v>
          </cell>
          <cell r="F853">
            <v>0</v>
          </cell>
          <cell r="H853">
            <v>0</v>
          </cell>
          <cell r="I853">
            <v>30</v>
          </cell>
          <cell r="J853">
            <v>30</v>
          </cell>
          <cell r="K853">
            <v>100</v>
          </cell>
          <cell r="L853">
            <v>0</v>
          </cell>
          <cell r="N853">
            <v>0</v>
          </cell>
          <cell r="O853">
            <v>30</v>
          </cell>
          <cell r="P853">
            <v>30</v>
          </cell>
          <cell r="Q853">
            <v>1</v>
          </cell>
        </row>
        <row r="854">
          <cell r="E854">
            <v>2708566</v>
          </cell>
          <cell r="H854">
            <v>0</v>
          </cell>
          <cell r="K854">
            <v>0</v>
          </cell>
          <cell r="L854">
            <v>0</v>
          </cell>
          <cell r="N854">
            <v>0</v>
          </cell>
          <cell r="O854">
            <v>0</v>
          </cell>
          <cell r="P854">
            <v>0</v>
          </cell>
          <cell r="Q854" t="e">
            <v>#DIV/0!</v>
          </cell>
        </row>
        <row r="855">
          <cell r="E855">
            <v>7368704</v>
          </cell>
          <cell r="H855">
            <v>0</v>
          </cell>
          <cell r="K855">
            <v>0</v>
          </cell>
          <cell r="L855">
            <v>0</v>
          </cell>
          <cell r="N855">
            <v>0</v>
          </cell>
          <cell r="O855">
            <v>0</v>
          </cell>
          <cell r="P855">
            <v>0</v>
          </cell>
          <cell r="Q855" t="e">
            <v>#DIV/0!</v>
          </cell>
        </row>
        <row r="856">
          <cell r="E856">
            <v>2079135</v>
          </cell>
          <cell r="F856">
            <v>0</v>
          </cell>
          <cell r="H856">
            <v>0</v>
          </cell>
          <cell r="I856">
            <v>14</v>
          </cell>
          <cell r="J856">
            <v>14</v>
          </cell>
          <cell r="K856">
            <v>100</v>
          </cell>
          <cell r="L856">
            <v>5</v>
          </cell>
          <cell r="M856">
            <v>5</v>
          </cell>
          <cell r="N856">
            <v>100</v>
          </cell>
          <cell r="O856">
            <v>19</v>
          </cell>
          <cell r="P856">
            <v>19</v>
          </cell>
          <cell r="Q856">
            <v>1</v>
          </cell>
        </row>
        <row r="857">
          <cell r="E857">
            <v>2080087</v>
          </cell>
          <cell r="F857">
            <v>0</v>
          </cell>
          <cell r="H857">
            <v>0</v>
          </cell>
          <cell r="I857">
            <v>0</v>
          </cell>
          <cell r="K857">
            <v>0</v>
          </cell>
          <cell r="L857">
            <v>0</v>
          </cell>
          <cell r="N857">
            <v>0</v>
          </cell>
          <cell r="O857">
            <v>0</v>
          </cell>
          <cell r="P857">
            <v>0</v>
          </cell>
          <cell r="Q857" t="e">
            <v>#DIV/0!</v>
          </cell>
        </row>
        <row r="858">
          <cell r="E858">
            <v>9061819</v>
          </cell>
          <cell r="H858">
            <v>0</v>
          </cell>
          <cell r="K858">
            <v>0</v>
          </cell>
          <cell r="L858">
            <v>0</v>
          </cell>
          <cell r="N858">
            <v>0</v>
          </cell>
          <cell r="O858">
            <v>0</v>
          </cell>
          <cell r="P858">
            <v>0</v>
          </cell>
          <cell r="Q858" t="e">
            <v>#DIV/0!</v>
          </cell>
        </row>
        <row r="859">
          <cell r="E859">
            <v>2087618</v>
          </cell>
          <cell r="F859">
            <v>0</v>
          </cell>
          <cell r="H859">
            <v>0</v>
          </cell>
          <cell r="I859">
            <v>9</v>
          </cell>
          <cell r="J859">
            <v>9</v>
          </cell>
          <cell r="K859">
            <v>100</v>
          </cell>
          <cell r="L859">
            <v>9</v>
          </cell>
          <cell r="M859">
            <v>9</v>
          </cell>
          <cell r="N859">
            <v>100</v>
          </cell>
          <cell r="O859">
            <v>18</v>
          </cell>
          <cell r="P859">
            <v>18</v>
          </cell>
          <cell r="Q859">
            <v>1</v>
          </cell>
        </row>
        <row r="860">
          <cell r="E860">
            <v>2083051</v>
          </cell>
          <cell r="F860">
            <v>0</v>
          </cell>
          <cell r="H860">
            <v>0</v>
          </cell>
          <cell r="I860">
            <v>8</v>
          </cell>
          <cell r="J860">
            <v>10</v>
          </cell>
          <cell r="K860">
            <v>80</v>
          </cell>
          <cell r="L860">
            <v>5</v>
          </cell>
          <cell r="M860">
            <v>8</v>
          </cell>
          <cell r="N860">
            <v>62.5</v>
          </cell>
          <cell r="O860">
            <v>18</v>
          </cell>
          <cell r="P860">
            <v>13</v>
          </cell>
          <cell r="Q860">
            <v>0.72222222222222221</v>
          </cell>
        </row>
        <row r="861">
          <cell r="E861">
            <v>2024756</v>
          </cell>
          <cell r="F861">
            <v>0</v>
          </cell>
          <cell r="H861">
            <v>0</v>
          </cell>
          <cell r="I861">
            <v>7</v>
          </cell>
          <cell r="J861">
            <v>7</v>
          </cell>
          <cell r="K861">
            <v>100</v>
          </cell>
          <cell r="L861">
            <v>3</v>
          </cell>
          <cell r="M861">
            <v>3</v>
          </cell>
          <cell r="N861">
            <v>100</v>
          </cell>
          <cell r="O861">
            <v>10</v>
          </cell>
          <cell r="P861">
            <v>10</v>
          </cell>
          <cell r="Q861">
            <v>1</v>
          </cell>
        </row>
        <row r="862">
          <cell r="E862">
            <v>3044831</v>
          </cell>
          <cell r="H862">
            <v>0</v>
          </cell>
          <cell r="K862">
            <v>0</v>
          </cell>
          <cell r="L862">
            <v>0</v>
          </cell>
          <cell r="N862">
            <v>0</v>
          </cell>
          <cell r="O862">
            <v>0</v>
          </cell>
          <cell r="P862">
            <v>0</v>
          </cell>
          <cell r="Q862" t="e">
            <v>#DIV/0!</v>
          </cell>
        </row>
        <row r="863">
          <cell r="E863">
            <v>6426247</v>
          </cell>
          <cell r="H863">
            <v>0</v>
          </cell>
          <cell r="K863">
            <v>0</v>
          </cell>
          <cell r="L863">
            <v>0</v>
          </cell>
          <cell r="N863">
            <v>0</v>
          </cell>
          <cell r="O863">
            <v>0</v>
          </cell>
          <cell r="P863">
            <v>0</v>
          </cell>
          <cell r="Q863" t="e">
            <v>#DIV/0!</v>
          </cell>
        </row>
        <row r="864">
          <cell r="E864">
            <v>2024772</v>
          </cell>
          <cell r="F864">
            <v>0</v>
          </cell>
          <cell r="H864">
            <v>0</v>
          </cell>
          <cell r="I864">
            <v>0</v>
          </cell>
          <cell r="K864">
            <v>0</v>
          </cell>
          <cell r="L864">
            <v>0</v>
          </cell>
          <cell r="N864">
            <v>0</v>
          </cell>
          <cell r="O864">
            <v>0</v>
          </cell>
          <cell r="P864">
            <v>0</v>
          </cell>
          <cell r="Q864" t="e">
            <v>#DIV/0!</v>
          </cell>
        </row>
        <row r="865">
          <cell r="E865">
            <v>7947984</v>
          </cell>
          <cell r="F865">
            <v>0</v>
          </cell>
          <cell r="H865">
            <v>0</v>
          </cell>
          <cell r="I865">
            <v>0</v>
          </cell>
          <cell r="K865">
            <v>0</v>
          </cell>
          <cell r="L865">
            <v>4</v>
          </cell>
          <cell r="M865">
            <v>7</v>
          </cell>
          <cell r="N865">
            <v>57.1</v>
          </cell>
          <cell r="O865">
            <v>7</v>
          </cell>
          <cell r="P865">
            <v>4</v>
          </cell>
          <cell r="Q865">
            <v>0.5714285714285714</v>
          </cell>
        </row>
        <row r="866">
          <cell r="E866">
            <v>2082926</v>
          </cell>
          <cell r="F866">
            <v>0</v>
          </cell>
          <cell r="H866">
            <v>0</v>
          </cell>
          <cell r="I866">
            <v>18</v>
          </cell>
          <cell r="J866">
            <v>20</v>
          </cell>
          <cell r="K866">
            <v>90</v>
          </cell>
          <cell r="L866">
            <v>0</v>
          </cell>
          <cell r="N866">
            <v>0</v>
          </cell>
          <cell r="O866">
            <v>20</v>
          </cell>
          <cell r="P866">
            <v>18</v>
          </cell>
          <cell r="Q866">
            <v>0.9</v>
          </cell>
        </row>
        <row r="867">
          <cell r="E867">
            <v>189979</v>
          </cell>
          <cell r="F867">
            <v>0</v>
          </cell>
          <cell r="H867">
            <v>0</v>
          </cell>
          <cell r="I867">
            <v>0</v>
          </cell>
          <cell r="K867">
            <v>0</v>
          </cell>
          <cell r="L867">
            <v>8</v>
          </cell>
          <cell r="M867">
            <v>80</v>
          </cell>
          <cell r="N867">
            <v>10</v>
          </cell>
          <cell r="O867">
            <v>80</v>
          </cell>
          <cell r="P867">
            <v>8</v>
          </cell>
          <cell r="Q867">
            <v>0.1</v>
          </cell>
        </row>
        <row r="868">
          <cell r="E868">
            <v>92894</v>
          </cell>
          <cell r="F868">
            <v>0</v>
          </cell>
          <cell r="H868">
            <v>0</v>
          </cell>
          <cell r="I868">
            <v>36</v>
          </cell>
          <cell r="J868">
            <v>40</v>
          </cell>
          <cell r="K868">
            <v>90</v>
          </cell>
          <cell r="L868">
            <v>0</v>
          </cell>
          <cell r="N868">
            <v>0</v>
          </cell>
          <cell r="O868">
            <v>40</v>
          </cell>
          <cell r="P868">
            <v>36</v>
          </cell>
          <cell r="Q868">
            <v>0.9</v>
          </cell>
        </row>
        <row r="869">
          <cell r="E869">
            <v>133035</v>
          </cell>
          <cell r="F869">
            <v>0</v>
          </cell>
          <cell r="H869">
            <v>0</v>
          </cell>
          <cell r="I869">
            <v>0</v>
          </cell>
          <cell r="K869">
            <v>0</v>
          </cell>
          <cell r="L869">
            <v>0</v>
          </cell>
          <cell r="N869">
            <v>0</v>
          </cell>
          <cell r="O869">
            <v>0</v>
          </cell>
          <cell r="P869">
            <v>0</v>
          </cell>
          <cell r="Q869" t="e">
            <v>#DIV/0!</v>
          </cell>
        </row>
        <row r="870">
          <cell r="E870">
            <v>2024691</v>
          </cell>
          <cell r="F870">
            <v>0</v>
          </cell>
          <cell r="H870">
            <v>0</v>
          </cell>
          <cell r="I870">
            <v>26</v>
          </cell>
          <cell r="J870">
            <v>28</v>
          </cell>
          <cell r="K870">
            <v>92.9</v>
          </cell>
          <cell r="L870">
            <v>0</v>
          </cell>
          <cell r="N870">
            <v>0</v>
          </cell>
          <cell r="O870">
            <v>28</v>
          </cell>
          <cell r="P870">
            <v>26</v>
          </cell>
          <cell r="Q870">
            <v>0.9285714285714286</v>
          </cell>
        </row>
        <row r="871">
          <cell r="E871">
            <v>2079518</v>
          </cell>
          <cell r="F871">
            <v>0</v>
          </cell>
          <cell r="H871">
            <v>0</v>
          </cell>
          <cell r="I871">
            <v>0</v>
          </cell>
          <cell r="K871">
            <v>0</v>
          </cell>
          <cell r="L871">
            <v>0</v>
          </cell>
          <cell r="N871">
            <v>0</v>
          </cell>
          <cell r="O871">
            <v>0</v>
          </cell>
          <cell r="P871">
            <v>0</v>
          </cell>
          <cell r="Q871" t="e">
            <v>#DIV/0!</v>
          </cell>
        </row>
        <row r="872">
          <cell r="E872">
            <v>7899599</v>
          </cell>
          <cell r="H872">
            <v>0</v>
          </cell>
          <cell r="K872">
            <v>0</v>
          </cell>
          <cell r="L872">
            <v>0</v>
          </cell>
          <cell r="N872">
            <v>0</v>
          </cell>
          <cell r="O872">
            <v>0</v>
          </cell>
          <cell r="P872">
            <v>0</v>
          </cell>
          <cell r="Q872" t="e">
            <v>#DIV/0!</v>
          </cell>
        </row>
        <row r="873">
          <cell r="E873">
            <v>2081644</v>
          </cell>
          <cell r="F873">
            <v>0</v>
          </cell>
          <cell r="H873">
            <v>0</v>
          </cell>
          <cell r="I873">
            <v>2</v>
          </cell>
          <cell r="J873">
            <v>2</v>
          </cell>
          <cell r="K873">
            <v>100</v>
          </cell>
          <cell r="L873">
            <v>0</v>
          </cell>
          <cell r="N873">
            <v>0</v>
          </cell>
          <cell r="O873">
            <v>2</v>
          </cell>
          <cell r="P873">
            <v>2</v>
          </cell>
          <cell r="Q873">
            <v>1</v>
          </cell>
        </row>
        <row r="874">
          <cell r="E874">
            <v>2081512</v>
          </cell>
          <cell r="F874">
            <v>0</v>
          </cell>
          <cell r="H874">
            <v>0</v>
          </cell>
          <cell r="I874">
            <v>17</v>
          </cell>
          <cell r="J874">
            <v>25</v>
          </cell>
          <cell r="K874">
            <v>68</v>
          </cell>
          <cell r="L874">
            <v>0</v>
          </cell>
          <cell r="N874">
            <v>0</v>
          </cell>
          <cell r="O874">
            <v>25</v>
          </cell>
          <cell r="P874">
            <v>17</v>
          </cell>
          <cell r="Q874">
            <v>0.68</v>
          </cell>
        </row>
        <row r="875">
          <cell r="E875">
            <v>2747871</v>
          </cell>
          <cell r="F875">
            <v>0</v>
          </cell>
          <cell r="H875">
            <v>0</v>
          </cell>
          <cell r="I875">
            <v>2</v>
          </cell>
          <cell r="J875">
            <v>6</v>
          </cell>
          <cell r="K875">
            <v>33.299999999999997</v>
          </cell>
          <cell r="L875">
            <v>0</v>
          </cell>
          <cell r="N875">
            <v>0</v>
          </cell>
          <cell r="O875">
            <v>6</v>
          </cell>
          <cell r="P875">
            <v>2</v>
          </cell>
          <cell r="Q875">
            <v>0.33333333333333331</v>
          </cell>
        </row>
        <row r="876">
          <cell r="E876">
            <v>2085194</v>
          </cell>
          <cell r="F876">
            <v>0</v>
          </cell>
          <cell r="H876">
            <v>0</v>
          </cell>
          <cell r="I876">
            <v>3</v>
          </cell>
          <cell r="J876">
            <v>3</v>
          </cell>
          <cell r="K876">
            <v>100</v>
          </cell>
          <cell r="L876">
            <v>0</v>
          </cell>
          <cell r="N876">
            <v>0</v>
          </cell>
          <cell r="O876">
            <v>3</v>
          </cell>
          <cell r="P876">
            <v>3</v>
          </cell>
          <cell r="Q876">
            <v>1</v>
          </cell>
        </row>
        <row r="877">
          <cell r="E877">
            <v>2793466</v>
          </cell>
          <cell r="H877">
            <v>0</v>
          </cell>
          <cell r="K877">
            <v>0</v>
          </cell>
          <cell r="L877">
            <v>0</v>
          </cell>
          <cell r="N877">
            <v>0</v>
          </cell>
          <cell r="O877">
            <v>0</v>
          </cell>
          <cell r="P877">
            <v>0</v>
          </cell>
          <cell r="Q877" t="e">
            <v>#DIV/0!</v>
          </cell>
        </row>
        <row r="878">
          <cell r="E878">
            <v>2026112</v>
          </cell>
          <cell r="H878">
            <v>0</v>
          </cell>
          <cell r="K878">
            <v>0</v>
          </cell>
          <cell r="L878">
            <v>0</v>
          </cell>
          <cell r="N878">
            <v>0</v>
          </cell>
          <cell r="O878">
            <v>0</v>
          </cell>
          <cell r="P878">
            <v>0</v>
          </cell>
          <cell r="Q878" t="e">
            <v>#DIV/0!</v>
          </cell>
        </row>
        <row r="879">
          <cell r="E879">
            <v>134163</v>
          </cell>
          <cell r="F879">
            <v>0</v>
          </cell>
          <cell r="H879">
            <v>0</v>
          </cell>
          <cell r="I879">
            <v>0</v>
          </cell>
          <cell r="K879">
            <v>0</v>
          </cell>
          <cell r="L879">
            <v>5</v>
          </cell>
          <cell r="M879">
            <v>10</v>
          </cell>
          <cell r="N879">
            <v>50</v>
          </cell>
          <cell r="O879">
            <v>10</v>
          </cell>
          <cell r="P879">
            <v>5</v>
          </cell>
          <cell r="Q879">
            <v>0.5</v>
          </cell>
        </row>
        <row r="880">
          <cell r="E880">
            <v>2026074</v>
          </cell>
          <cell r="H880">
            <v>0</v>
          </cell>
          <cell r="K880">
            <v>0</v>
          </cell>
          <cell r="L880">
            <v>0</v>
          </cell>
          <cell r="N880">
            <v>0</v>
          </cell>
          <cell r="O880">
            <v>0</v>
          </cell>
          <cell r="P880">
            <v>0</v>
          </cell>
          <cell r="Q880" t="e">
            <v>#DIV/0!</v>
          </cell>
        </row>
        <row r="881">
          <cell r="E881">
            <v>2096412</v>
          </cell>
          <cell r="F881">
            <v>0</v>
          </cell>
          <cell r="H881">
            <v>0</v>
          </cell>
          <cell r="I881">
            <v>14</v>
          </cell>
          <cell r="J881">
            <v>14</v>
          </cell>
          <cell r="K881">
            <v>100</v>
          </cell>
          <cell r="L881">
            <v>0</v>
          </cell>
          <cell r="N881">
            <v>0</v>
          </cell>
          <cell r="O881">
            <v>14</v>
          </cell>
          <cell r="P881">
            <v>14</v>
          </cell>
          <cell r="Q881">
            <v>1</v>
          </cell>
        </row>
        <row r="882">
          <cell r="E882">
            <v>2087111</v>
          </cell>
          <cell r="F882">
            <v>0</v>
          </cell>
          <cell r="H882">
            <v>0</v>
          </cell>
          <cell r="I882">
            <v>24</v>
          </cell>
          <cell r="J882">
            <v>25</v>
          </cell>
          <cell r="K882">
            <v>96</v>
          </cell>
          <cell r="L882">
            <v>0</v>
          </cell>
          <cell r="N882">
            <v>0</v>
          </cell>
          <cell r="O882">
            <v>25</v>
          </cell>
          <cell r="P882">
            <v>24</v>
          </cell>
          <cell r="Q882">
            <v>0.96</v>
          </cell>
        </row>
        <row r="883">
          <cell r="E883">
            <v>3557081</v>
          </cell>
          <cell r="H883">
            <v>0</v>
          </cell>
          <cell r="K883">
            <v>0</v>
          </cell>
          <cell r="L883">
            <v>0</v>
          </cell>
          <cell r="N883">
            <v>0</v>
          </cell>
          <cell r="O883">
            <v>0</v>
          </cell>
          <cell r="P883">
            <v>0</v>
          </cell>
          <cell r="Q883" t="e">
            <v>#DIV/0!</v>
          </cell>
        </row>
        <row r="884">
          <cell r="E884">
            <v>136328</v>
          </cell>
          <cell r="F884">
            <v>0</v>
          </cell>
          <cell r="H884">
            <v>0</v>
          </cell>
          <cell r="I884">
            <v>5</v>
          </cell>
          <cell r="J884">
            <v>5</v>
          </cell>
          <cell r="K884">
            <v>100</v>
          </cell>
          <cell r="L884">
            <v>15</v>
          </cell>
          <cell r="M884">
            <v>25</v>
          </cell>
          <cell r="N884">
            <v>60</v>
          </cell>
          <cell r="O884">
            <v>30</v>
          </cell>
          <cell r="P884">
            <v>20</v>
          </cell>
          <cell r="Q884">
            <v>0.66666666666666663</v>
          </cell>
        </row>
        <row r="885">
          <cell r="E885">
            <v>201154</v>
          </cell>
          <cell r="F885">
            <v>0</v>
          </cell>
          <cell r="H885">
            <v>0</v>
          </cell>
          <cell r="I885">
            <v>0</v>
          </cell>
          <cell r="K885">
            <v>0</v>
          </cell>
          <cell r="L885">
            <v>5</v>
          </cell>
          <cell r="M885">
            <v>5</v>
          </cell>
          <cell r="N885">
            <v>100</v>
          </cell>
          <cell r="O885">
            <v>5</v>
          </cell>
          <cell r="P885">
            <v>5</v>
          </cell>
          <cell r="Q885">
            <v>1</v>
          </cell>
        </row>
        <row r="886">
          <cell r="E886">
            <v>2755092</v>
          </cell>
          <cell r="F886">
            <v>0</v>
          </cell>
          <cell r="H886">
            <v>0</v>
          </cell>
          <cell r="I886">
            <v>10</v>
          </cell>
          <cell r="J886">
            <v>12</v>
          </cell>
          <cell r="K886">
            <v>83.3</v>
          </cell>
          <cell r="L886">
            <v>0</v>
          </cell>
          <cell r="N886">
            <v>0</v>
          </cell>
          <cell r="O886">
            <v>12</v>
          </cell>
          <cell r="P886">
            <v>10</v>
          </cell>
          <cell r="Q886">
            <v>0.83333333333333337</v>
          </cell>
        </row>
        <row r="887">
          <cell r="E887">
            <v>7755333</v>
          </cell>
          <cell r="H887">
            <v>0</v>
          </cell>
          <cell r="K887">
            <v>0</v>
          </cell>
          <cell r="L887">
            <v>0</v>
          </cell>
          <cell r="N887">
            <v>0</v>
          </cell>
          <cell r="O887">
            <v>0</v>
          </cell>
          <cell r="P887">
            <v>0</v>
          </cell>
          <cell r="Q887" t="e">
            <v>#DIV/0!</v>
          </cell>
        </row>
        <row r="888">
          <cell r="E888">
            <v>2058340</v>
          </cell>
          <cell r="F888">
            <v>0</v>
          </cell>
          <cell r="H888">
            <v>0</v>
          </cell>
          <cell r="I888">
            <v>0</v>
          </cell>
          <cell r="K888">
            <v>0</v>
          </cell>
          <cell r="L888">
            <v>0</v>
          </cell>
          <cell r="N888">
            <v>0</v>
          </cell>
          <cell r="O888">
            <v>0</v>
          </cell>
          <cell r="P888">
            <v>0</v>
          </cell>
          <cell r="Q888" t="e">
            <v>#DIV/0!</v>
          </cell>
        </row>
        <row r="889">
          <cell r="E889">
            <v>2078546</v>
          </cell>
          <cell r="F889">
            <v>0</v>
          </cell>
          <cell r="H889">
            <v>0</v>
          </cell>
          <cell r="I889">
            <v>0</v>
          </cell>
          <cell r="K889">
            <v>0</v>
          </cell>
          <cell r="L889">
            <v>0</v>
          </cell>
          <cell r="N889">
            <v>0</v>
          </cell>
          <cell r="O889">
            <v>0</v>
          </cell>
          <cell r="P889">
            <v>0</v>
          </cell>
          <cell r="Q889" t="e">
            <v>#DIV/0!</v>
          </cell>
        </row>
        <row r="890">
          <cell r="E890">
            <v>9636</v>
          </cell>
          <cell r="H890">
            <v>0</v>
          </cell>
          <cell r="K890">
            <v>0</v>
          </cell>
          <cell r="L890">
            <v>0</v>
          </cell>
          <cell r="N890">
            <v>0</v>
          </cell>
          <cell r="O890">
            <v>0</v>
          </cell>
          <cell r="P890">
            <v>0</v>
          </cell>
          <cell r="Q890" t="e">
            <v>#DIV/0!</v>
          </cell>
        </row>
        <row r="891">
          <cell r="E891">
            <v>2085569</v>
          </cell>
          <cell r="F891">
            <v>0</v>
          </cell>
          <cell r="H891">
            <v>0</v>
          </cell>
          <cell r="I891">
            <v>0</v>
          </cell>
          <cell r="K891">
            <v>0</v>
          </cell>
          <cell r="L891">
            <v>0</v>
          </cell>
          <cell r="N891">
            <v>0</v>
          </cell>
          <cell r="O891">
            <v>0</v>
          </cell>
          <cell r="P891">
            <v>0</v>
          </cell>
          <cell r="Q891" t="e">
            <v>#DIV/0!</v>
          </cell>
        </row>
        <row r="892">
          <cell r="E892">
            <v>3517918</v>
          </cell>
          <cell r="H892">
            <v>0</v>
          </cell>
          <cell r="K892">
            <v>0</v>
          </cell>
          <cell r="L892">
            <v>0</v>
          </cell>
          <cell r="N892">
            <v>0</v>
          </cell>
          <cell r="O892">
            <v>0</v>
          </cell>
          <cell r="P892">
            <v>0</v>
          </cell>
          <cell r="Q892" t="e">
            <v>#DIV/0!</v>
          </cell>
        </row>
        <row r="893">
          <cell r="E893">
            <v>6209114</v>
          </cell>
          <cell r="H893">
            <v>0</v>
          </cell>
          <cell r="K893">
            <v>0</v>
          </cell>
          <cell r="L893">
            <v>0</v>
          </cell>
          <cell r="N893">
            <v>0</v>
          </cell>
          <cell r="O893">
            <v>0</v>
          </cell>
          <cell r="P893">
            <v>0</v>
          </cell>
          <cell r="Q893" t="e">
            <v>#DIV/0!</v>
          </cell>
        </row>
        <row r="894">
          <cell r="E894">
            <v>5869412</v>
          </cell>
          <cell r="F894">
            <v>0</v>
          </cell>
          <cell r="G894">
            <v>1</v>
          </cell>
          <cell r="H894">
            <v>0</v>
          </cell>
          <cell r="I894">
            <v>0</v>
          </cell>
          <cell r="K894">
            <v>0</v>
          </cell>
          <cell r="L894">
            <v>0</v>
          </cell>
          <cell r="N894">
            <v>0</v>
          </cell>
          <cell r="O894">
            <v>1</v>
          </cell>
          <cell r="P894">
            <v>0</v>
          </cell>
          <cell r="Q894">
            <v>0</v>
          </cell>
        </row>
        <row r="895">
          <cell r="E895">
            <v>9601</v>
          </cell>
          <cell r="F895">
            <v>0</v>
          </cell>
          <cell r="H895">
            <v>0</v>
          </cell>
          <cell r="I895">
            <v>3</v>
          </cell>
          <cell r="J895">
            <v>3</v>
          </cell>
          <cell r="K895">
            <v>100</v>
          </cell>
          <cell r="L895">
            <v>0</v>
          </cell>
          <cell r="N895">
            <v>0</v>
          </cell>
          <cell r="O895">
            <v>3</v>
          </cell>
          <cell r="P895">
            <v>3</v>
          </cell>
          <cell r="Q895">
            <v>1</v>
          </cell>
        </row>
        <row r="896">
          <cell r="E896">
            <v>9941487</v>
          </cell>
          <cell r="H896">
            <v>0</v>
          </cell>
          <cell r="K896">
            <v>0</v>
          </cell>
          <cell r="L896">
            <v>0</v>
          </cell>
          <cell r="N896">
            <v>0</v>
          </cell>
          <cell r="O896">
            <v>0</v>
          </cell>
          <cell r="P896">
            <v>0</v>
          </cell>
          <cell r="Q896" t="e">
            <v>#DIV/0!</v>
          </cell>
        </row>
        <row r="897">
          <cell r="E897">
            <v>9539</v>
          </cell>
          <cell r="H897">
            <v>0</v>
          </cell>
          <cell r="K897">
            <v>0</v>
          </cell>
          <cell r="L897">
            <v>0</v>
          </cell>
          <cell r="N897">
            <v>0</v>
          </cell>
          <cell r="O897">
            <v>0</v>
          </cell>
          <cell r="P897">
            <v>0</v>
          </cell>
          <cell r="Q897" t="e">
            <v>#DIV/0!</v>
          </cell>
        </row>
        <row r="898">
          <cell r="E898">
            <v>9491252</v>
          </cell>
          <cell r="F898">
            <v>5</v>
          </cell>
          <cell r="G898">
            <v>5</v>
          </cell>
          <cell r="H898">
            <v>100</v>
          </cell>
          <cell r="I898">
            <v>19</v>
          </cell>
          <cell r="J898">
            <v>20</v>
          </cell>
          <cell r="K898">
            <v>95</v>
          </cell>
          <cell r="L898">
            <v>0</v>
          </cell>
          <cell r="N898">
            <v>0</v>
          </cell>
          <cell r="O898">
            <v>25</v>
          </cell>
          <cell r="P898">
            <v>24</v>
          </cell>
          <cell r="Q898">
            <v>0.96</v>
          </cell>
        </row>
        <row r="899">
          <cell r="E899">
            <v>2748029</v>
          </cell>
          <cell r="F899">
            <v>0</v>
          </cell>
          <cell r="H899">
            <v>0</v>
          </cell>
          <cell r="I899">
            <v>8</v>
          </cell>
          <cell r="J899">
            <v>12</v>
          </cell>
          <cell r="K899">
            <v>66.7</v>
          </cell>
          <cell r="L899">
            <v>0</v>
          </cell>
          <cell r="N899">
            <v>0</v>
          </cell>
          <cell r="O899">
            <v>12</v>
          </cell>
          <cell r="P899">
            <v>8</v>
          </cell>
          <cell r="Q899">
            <v>0.66666666666666663</v>
          </cell>
        </row>
        <row r="900">
          <cell r="E900">
            <v>3042529</v>
          </cell>
          <cell r="H900">
            <v>0</v>
          </cell>
          <cell r="K900">
            <v>0</v>
          </cell>
          <cell r="L900">
            <v>0</v>
          </cell>
          <cell r="N900">
            <v>0</v>
          </cell>
          <cell r="O900">
            <v>0</v>
          </cell>
          <cell r="P900">
            <v>0</v>
          </cell>
          <cell r="Q900" t="e">
            <v>#DIV/0!</v>
          </cell>
        </row>
        <row r="901">
          <cell r="E901">
            <v>5259789</v>
          </cell>
          <cell r="H901">
            <v>0</v>
          </cell>
          <cell r="K901">
            <v>0</v>
          </cell>
          <cell r="L901">
            <v>0</v>
          </cell>
          <cell r="N901">
            <v>0</v>
          </cell>
          <cell r="O901">
            <v>0</v>
          </cell>
          <cell r="P901">
            <v>0</v>
          </cell>
          <cell r="Q901" t="e">
            <v>#DIV/0!</v>
          </cell>
        </row>
        <row r="902">
          <cell r="E902">
            <v>26417</v>
          </cell>
          <cell r="F902">
            <v>0</v>
          </cell>
          <cell r="H902">
            <v>0</v>
          </cell>
          <cell r="I902">
            <v>0</v>
          </cell>
          <cell r="K902">
            <v>0</v>
          </cell>
          <cell r="L902">
            <v>0</v>
          </cell>
          <cell r="N902">
            <v>0</v>
          </cell>
          <cell r="O902">
            <v>0</v>
          </cell>
          <cell r="P902">
            <v>0</v>
          </cell>
          <cell r="Q902" t="e">
            <v>#DIV/0!</v>
          </cell>
        </row>
        <row r="903">
          <cell r="E903">
            <v>9628</v>
          </cell>
          <cell r="F903">
            <v>2</v>
          </cell>
          <cell r="G903">
            <v>2</v>
          </cell>
          <cell r="H903">
            <v>100</v>
          </cell>
          <cell r="I903">
            <v>69</v>
          </cell>
          <cell r="J903">
            <v>76</v>
          </cell>
          <cell r="K903">
            <v>90.8</v>
          </cell>
          <cell r="L903">
            <v>0</v>
          </cell>
          <cell r="N903">
            <v>0</v>
          </cell>
          <cell r="O903">
            <v>78</v>
          </cell>
          <cell r="P903">
            <v>71</v>
          </cell>
          <cell r="Q903">
            <v>0.91025641025641024</v>
          </cell>
        </row>
        <row r="904">
          <cell r="E904">
            <v>3000362</v>
          </cell>
          <cell r="H904">
            <v>0</v>
          </cell>
          <cell r="K904">
            <v>0</v>
          </cell>
          <cell r="L904">
            <v>0</v>
          </cell>
          <cell r="N904">
            <v>0</v>
          </cell>
          <cell r="O904">
            <v>0</v>
          </cell>
          <cell r="P904">
            <v>0</v>
          </cell>
          <cell r="Q904" t="e">
            <v>#DIV/0!</v>
          </cell>
        </row>
        <row r="905">
          <cell r="E905">
            <v>3346110</v>
          </cell>
          <cell r="H905">
            <v>0</v>
          </cell>
          <cell r="K905">
            <v>0</v>
          </cell>
          <cell r="L905">
            <v>0</v>
          </cell>
          <cell r="N905">
            <v>0</v>
          </cell>
          <cell r="O905">
            <v>0</v>
          </cell>
          <cell r="P905">
            <v>0</v>
          </cell>
          <cell r="Q905" t="e">
            <v>#DIV/0!</v>
          </cell>
        </row>
        <row r="906">
          <cell r="E906">
            <v>6988938</v>
          </cell>
          <cell r="H906">
            <v>0</v>
          </cell>
          <cell r="K906">
            <v>0</v>
          </cell>
          <cell r="L906">
            <v>0</v>
          </cell>
          <cell r="N906">
            <v>0</v>
          </cell>
          <cell r="O906">
            <v>0</v>
          </cell>
          <cell r="P906">
            <v>0</v>
          </cell>
          <cell r="Q906" t="e">
            <v>#DIV/0!</v>
          </cell>
        </row>
        <row r="907">
          <cell r="E907">
            <v>6492398</v>
          </cell>
          <cell r="H907">
            <v>0</v>
          </cell>
          <cell r="K907">
            <v>0</v>
          </cell>
          <cell r="L907">
            <v>0</v>
          </cell>
          <cell r="N907">
            <v>0</v>
          </cell>
          <cell r="O907">
            <v>0</v>
          </cell>
          <cell r="P907">
            <v>0</v>
          </cell>
          <cell r="Q907" t="e">
            <v>#DIV/0!</v>
          </cell>
        </row>
        <row r="908">
          <cell r="E908">
            <v>2079690</v>
          </cell>
          <cell r="F908">
            <v>0</v>
          </cell>
          <cell r="H908">
            <v>0</v>
          </cell>
          <cell r="I908">
            <v>0</v>
          </cell>
          <cell r="K908">
            <v>0</v>
          </cell>
          <cell r="L908">
            <v>0</v>
          </cell>
          <cell r="N908">
            <v>0</v>
          </cell>
          <cell r="O908">
            <v>0</v>
          </cell>
          <cell r="P908">
            <v>0</v>
          </cell>
          <cell r="Q908" t="e">
            <v>#DIV/0!</v>
          </cell>
        </row>
        <row r="909">
          <cell r="E909">
            <v>2765934</v>
          </cell>
          <cell r="F909">
            <v>0</v>
          </cell>
          <cell r="H909">
            <v>0</v>
          </cell>
          <cell r="I909">
            <v>10</v>
          </cell>
          <cell r="J909">
            <v>20</v>
          </cell>
          <cell r="K909">
            <v>50</v>
          </cell>
          <cell r="L909">
            <v>0</v>
          </cell>
          <cell r="M909">
            <v>4</v>
          </cell>
          <cell r="N909">
            <v>0</v>
          </cell>
          <cell r="O909">
            <v>24</v>
          </cell>
          <cell r="P909">
            <v>10</v>
          </cell>
          <cell r="Q909">
            <v>0.41666666666666669</v>
          </cell>
        </row>
        <row r="910">
          <cell r="E910">
            <v>3513785</v>
          </cell>
          <cell r="H910">
            <v>0</v>
          </cell>
          <cell r="K910">
            <v>0</v>
          </cell>
          <cell r="L910">
            <v>0</v>
          </cell>
          <cell r="N910">
            <v>0</v>
          </cell>
          <cell r="O910">
            <v>0</v>
          </cell>
          <cell r="P910">
            <v>0</v>
          </cell>
          <cell r="Q910" t="e">
            <v>#DIV/0!</v>
          </cell>
        </row>
        <row r="911">
          <cell r="E911">
            <v>133272</v>
          </cell>
          <cell r="F911">
            <v>0</v>
          </cell>
          <cell r="H911">
            <v>0</v>
          </cell>
          <cell r="I911">
            <v>0</v>
          </cell>
          <cell r="K911">
            <v>0</v>
          </cell>
          <cell r="L911">
            <v>19</v>
          </cell>
          <cell r="M911">
            <v>29</v>
          </cell>
          <cell r="N911">
            <v>65.5</v>
          </cell>
          <cell r="O911">
            <v>29</v>
          </cell>
          <cell r="P911">
            <v>19</v>
          </cell>
          <cell r="Q911">
            <v>0.65517241379310343</v>
          </cell>
        </row>
        <row r="912">
          <cell r="E912">
            <v>6106056</v>
          </cell>
          <cell r="H912">
            <v>0</v>
          </cell>
          <cell r="K912">
            <v>0</v>
          </cell>
          <cell r="L912">
            <v>0</v>
          </cell>
          <cell r="N912">
            <v>0</v>
          </cell>
          <cell r="O912">
            <v>0</v>
          </cell>
          <cell r="P912">
            <v>0</v>
          </cell>
          <cell r="Q912" t="e">
            <v>#DIV/0!</v>
          </cell>
        </row>
        <row r="913">
          <cell r="E913">
            <v>3126838</v>
          </cell>
          <cell r="F913">
            <v>0</v>
          </cell>
          <cell r="G913">
            <v>1</v>
          </cell>
          <cell r="H913">
            <v>0</v>
          </cell>
          <cell r="I913">
            <v>12</v>
          </cell>
          <cell r="J913">
            <v>12</v>
          </cell>
          <cell r="K913">
            <v>100</v>
          </cell>
          <cell r="L913">
            <v>0</v>
          </cell>
          <cell r="N913">
            <v>0</v>
          </cell>
          <cell r="O913">
            <v>13</v>
          </cell>
          <cell r="P913">
            <v>12</v>
          </cell>
          <cell r="Q913">
            <v>0.92307692307692313</v>
          </cell>
        </row>
        <row r="914">
          <cell r="E914">
            <v>2749319</v>
          </cell>
          <cell r="F914">
            <v>2</v>
          </cell>
          <cell r="G914">
            <v>5</v>
          </cell>
          <cell r="H914">
            <v>40</v>
          </cell>
          <cell r="I914">
            <v>24</v>
          </cell>
          <cell r="J914">
            <v>30</v>
          </cell>
          <cell r="K914">
            <v>80</v>
          </cell>
          <cell r="L914">
            <v>10</v>
          </cell>
          <cell r="M914">
            <v>10</v>
          </cell>
          <cell r="N914">
            <v>100</v>
          </cell>
          <cell r="O914">
            <v>45</v>
          </cell>
          <cell r="P914">
            <v>36</v>
          </cell>
          <cell r="Q914">
            <v>0.8</v>
          </cell>
        </row>
        <row r="915">
          <cell r="E915">
            <v>2067234</v>
          </cell>
          <cell r="F915">
            <v>0</v>
          </cell>
          <cell r="G915">
            <v>2</v>
          </cell>
          <cell r="H915">
            <v>0</v>
          </cell>
          <cell r="I915">
            <v>0</v>
          </cell>
          <cell r="K915">
            <v>0</v>
          </cell>
          <cell r="L915">
            <v>0</v>
          </cell>
          <cell r="N915">
            <v>0</v>
          </cell>
          <cell r="O915">
            <v>2</v>
          </cell>
          <cell r="P915">
            <v>0</v>
          </cell>
          <cell r="Q915">
            <v>0</v>
          </cell>
        </row>
        <row r="916">
          <cell r="E916">
            <v>2702193</v>
          </cell>
          <cell r="F916">
            <v>0</v>
          </cell>
          <cell r="H916">
            <v>0</v>
          </cell>
          <cell r="I916">
            <v>5</v>
          </cell>
          <cell r="J916">
            <v>10</v>
          </cell>
          <cell r="K916">
            <v>50</v>
          </cell>
          <cell r="L916">
            <v>0</v>
          </cell>
          <cell r="N916">
            <v>0</v>
          </cell>
          <cell r="O916">
            <v>10</v>
          </cell>
          <cell r="P916">
            <v>5</v>
          </cell>
          <cell r="Q916">
            <v>0.5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(NÃO USAR)"/>
      <sheetName val="BASE cód gsnet corrigido"/>
      <sheetName val="GRADE MIDAZOLAM"/>
      <sheetName val="GRADE ATRACURIO 2.5mL"/>
      <sheetName val="GRADE ATRACURIO 5mL"/>
      <sheetName val="Grade Propofol 20ml"/>
      <sheetName val="GRADE ROCURONIO"/>
    </sheetNames>
    <sheetDataSet>
      <sheetData sheetId="0"/>
      <sheetData sheetId="1"/>
      <sheetData sheetId="2"/>
      <sheetData sheetId="3"/>
      <sheetData sheetId="4">
        <row r="6">
          <cell r="G6">
            <v>48</v>
          </cell>
          <cell r="H6" t="str">
            <v>Direta</v>
          </cell>
          <cell r="I6">
            <v>1200</v>
          </cell>
          <cell r="J6">
            <v>0</v>
          </cell>
          <cell r="K6">
            <v>2400</v>
          </cell>
          <cell r="L6">
            <v>600</v>
          </cell>
          <cell r="M6">
            <v>2850</v>
          </cell>
          <cell r="N6">
            <v>1200</v>
          </cell>
          <cell r="O6">
            <v>6500</v>
          </cell>
          <cell r="P6">
            <v>8000</v>
          </cell>
          <cell r="Q6">
            <v>13200</v>
          </cell>
          <cell r="R6">
            <v>2000</v>
          </cell>
          <cell r="S6">
            <v>0</v>
          </cell>
          <cell r="T6">
            <v>4000</v>
          </cell>
          <cell r="U6">
            <v>8000</v>
          </cell>
          <cell r="V6">
            <v>2000</v>
          </cell>
          <cell r="W6">
            <v>16000</v>
          </cell>
          <cell r="X6">
            <v>1500</v>
          </cell>
          <cell r="Y6">
            <v>0</v>
          </cell>
          <cell r="Z6">
            <v>1500</v>
          </cell>
          <cell r="AA6">
            <v>12000</v>
          </cell>
          <cell r="AB6">
            <v>4185</v>
          </cell>
          <cell r="AC6">
            <v>24000</v>
          </cell>
          <cell r="AD6">
            <v>310</v>
          </cell>
          <cell r="AE6">
            <v>70</v>
          </cell>
          <cell r="AF6">
            <v>620</v>
          </cell>
          <cell r="AG6">
            <v>91</v>
          </cell>
          <cell r="AH6">
            <v>51</v>
          </cell>
          <cell r="AI6">
            <v>0.86274509803921573</v>
          </cell>
          <cell r="AJ6">
            <v>91</v>
          </cell>
          <cell r="AK6">
            <v>78.509803921568633</v>
          </cell>
          <cell r="AM6">
            <v>2.1025261852115318E-3</v>
          </cell>
          <cell r="AN6">
            <v>210.25261852115318</v>
          </cell>
          <cell r="AO6">
            <v>10</v>
          </cell>
          <cell r="AP6">
            <v>210</v>
          </cell>
        </row>
        <row r="7">
          <cell r="G7">
            <v>74</v>
          </cell>
          <cell r="H7" t="str">
            <v>Direta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12000</v>
          </cell>
          <cell r="V7">
            <v>2020</v>
          </cell>
          <cell r="W7">
            <v>18000</v>
          </cell>
          <cell r="X7">
            <v>0</v>
          </cell>
          <cell r="Y7">
            <v>0</v>
          </cell>
          <cell r="Z7">
            <v>0</v>
          </cell>
          <cell r="AA7">
            <v>12000</v>
          </cell>
          <cell r="AB7">
            <v>0</v>
          </cell>
          <cell r="AC7">
            <v>18000</v>
          </cell>
          <cell r="AD7">
            <v>0</v>
          </cell>
          <cell r="AE7">
            <v>0</v>
          </cell>
          <cell r="AF7">
            <v>0</v>
          </cell>
          <cell r="AG7">
            <v>87</v>
          </cell>
          <cell r="AH7">
            <v>70</v>
          </cell>
          <cell r="AI7">
            <v>0.7857142857142857</v>
          </cell>
          <cell r="AJ7">
            <v>87</v>
          </cell>
          <cell r="AK7">
            <v>68.357142857142861</v>
          </cell>
          <cell r="AM7">
            <v>0</v>
          </cell>
          <cell r="AN7">
            <v>0</v>
          </cell>
          <cell r="AO7">
            <v>10</v>
          </cell>
          <cell r="AP7">
            <v>0</v>
          </cell>
        </row>
        <row r="8">
          <cell r="G8">
            <v>2278</v>
          </cell>
          <cell r="H8" t="str">
            <v>Direta</v>
          </cell>
          <cell r="I8">
            <v>25</v>
          </cell>
          <cell r="J8">
            <v>25</v>
          </cell>
          <cell r="K8">
            <v>50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150</v>
          </cell>
          <cell r="V8">
            <v>95</v>
          </cell>
          <cell r="W8">
            <v>300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4</v>
          </cell>
          <cell r="AH8">
            <v>0</v>
          </cell>
          <cell r="AI8" t="e">
            <v>#DIV/0!</v>
          </cell>
          <cell r="AJ8">
            <v>4</v>
          </cell>
          <cell r="AK8">
            <v>4</v>
          </cell>
          <cell r="AM8">
            <v>0</v>
          </cell>
          <cell r="AN8">
            <v>0</v>
          </cell>
          <cell r="AO8">
            <v>10</v>
          </cell>
          <cell r="AP8">
            <v>0</v>
          </cell>
        </row>
        <row r="9">
          <cell r="G9">
            <v>78</v>
          </cell>
          <cell r="H9" t="str">
            <v>Direta</v>
          </cell>
          <cell r="I9">
            <v>2000</v>
          </cell>
          <cell r="J9">
            <v>4000</v>
          </cell>
          <cell r="K9">
            <v>4000</v>
          </cell>
          <cell r="L9">
            <v>1000</v>
          </cell>
          <cell r="M9">
            <v>1600</v>
          </cell>
          <cell r="N9">
            <v>2000</v>
          </cell>
          <cell r="O9">
            <v>2000</v>
          </cell>
          <cell r="P9">
            <v>500</v>
          </cell>
          <cell r="Q9">
            <v>4000</v>
          </cell>
          <cell r="R9">
            <v>1000</v>
          </cell>
          <cell r="S9">
            <v>0</v>
          </cell>
          <cell r="T9">
            <v>2000</v>
          </cell>
          <cell r="U9">
            <v>9000</v>
          </cell>
          <cell r="V9">
            <v>6000</v>
          </cell>
          <cell r="W9">
            <v>18000</v>
          </cell>
          <cell r="X9">
            <v>1000</v>
          </cell>
          <cell r="Y9">
            <v>0</v>
          </cell>
          <cell r="Z9">
            <v>2000</v>
          </cell>
          <cell r="AA9">
            <v>9000</v>
          </cell>
          <cell r="AB9">
            <v>1000</v>
          </cell>
          <cell r="AC9">
            <v>18000</v>
          </cell>
          <cell r="AD9">
            <v>2000</v>
          </cell>
          <cell r="AE9">
            <v>700</v>
          </cell>
          <cell r="AF9">
            <v>4000</v>
          </cell>
          <cell r="AG9">
            <v>32</v>
          </cell>
          <cell r="AH9">
            <v>18</v>
          </cell>
          <cell r="AI9">
            <v>0.83333333333333337</v>
          </cell>
          <cell r="AJ9">
            <v>32</v>
          </cell>
          <cell r="AK9">
            <v>26.666666666666668</v>
          </cell>
          <cell r="AM9">
            <v>3.5042103086858861E-3</v>
          </cell>
          <cell r="AN9">
            <v>350.42103086858862</v>
          </cell>
          <cell r="AO9">
            <v>10</v>
          </cell>
          <cell r="AP9">
            <v>350</v>
          </cell>
        </row>
        <row r="10">
          <cell r="G10">
            <v>68</v>
          </cell>
          <cell r="H10" t="str">
            <v>Direta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3000</v>
          </cell>
          <cell r="P10">
            <v>605</v>
          </cell>
          <cell r="Q10">
            <v>6000</v>
          </cell>
          <cell r="R10">
            <v>0</v>
          </cell>
          <cell r="S10">
            <v>0</v>
          </cell>
          <cell r="T10">
            <v>0</v>
          </cell>
          <cell r="U10">
            <v>10000</v>
          </cell>
          <cell r="V10">
            <v>3400</v>
          </cell>
          <cell r="W10">
            <v>20000</v>
          </cell>
          <cell r="X10">
            <v>0</v>
          </cell>
          <cell r="Y10">
            <v>0</v>
          </cell>
          <cell r="Z10">
            <v>0</v>
          </cell>
          <cell r="AA10">
            <v>10000</v>
          </cell>
          <cell r="AB10">
            <v>0</v>
          </cell>
          <cell r="AC10">
            <v>20000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34</v>
          </cell>
          <cell r="AI10">
            <v>0.79411764705882348</v>
          </cell>
          <cell r="AJ10">
            <v>34</v>
          </cell>
          <cell r="AK10">
            <v>27</v>
          </cell>
          <cell r="AM10">
            <v>0</v>
          </cell>
          <cell r="AN10">
            <v>0</v>
          </cell>
          <cell r="AO10">
            <v>10</v>
          </cell>
          <cell r="AP10">
            <v>0</v>
          </cell>
        </row>
        <row r="11">
          <cell r="G11">
            <v>67</v>
          </cell>
          <cell r="H11" t="str">
            <v>Direta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4500</v>
          </cell>
          <cell r="P11">
            <v>0</v>
          </cell>
          <cell r="Q11">
            <v>9000</v>
          </cell>
          <cell r="R11">
            <v>2100</v>
          </cell>
          <cell r="S11">
            <v>400</v>
          </cell>
          <cell r="T11">
            <v>4200</v>
          </cell>
          <cell r="U11">
            <v>3000</v>
          </cell>
          <cell r="V11">
            <v>1500</v>
          </cell>
          <cell r="W11">
            <v>6000</v>
          </cell>
          <cell r="X11">
            <v>1200</v>
          </cell>
          <cell r="Y11">
            <v>0</v>
          </cell>
          <cell r="Z11">
            <v>2400</v>
          </cell>
          <cell r="AA11">
            <v>6000</v>
          </cell>
          <cell r="AB11">
            <v>0</v>
          </cell>
          <cell r="AC11">
            <v>12000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17</v>
          </cell>
          <cell r="AI11">
            <v>0.88235294117647056</v>
          </cell>
          <cell r="AJ11">
            <v>17</v>
          </cell>
          <cell r="AK11">
            <v>15</v>
          </cell>
          <cell r="AM11">
            <v>0</v>
          </cell>
          <cell r="AN11">
            <v>0</v>
          </cell>
          <cell r="AO11">
            <v>10</v>
          </cell>
          <cell r="AP11">
            <v>0</v>
          </cell>
        </row>
        <row r="12">
          <cell r="G12">
            <v>28</v>
          </cell>
          <cell r="H12" t="str">
            <v>Direta</v>
          </cell>
          <cell r="I12">
            <v>2000</v>
          </cell>
          <cell r="J12">
            <v>490</v>
          </cell>
          <cell r="K12">
            <v>4000</v>
          </cell>
          <cell r="L12">
            <v>0</v>
          </cell>
          <cell r="M12">
            <v>0</v>
          </cell>
          <cell r="N12">
            <v>0</v>
          </cell>
          <cell r="O12">
            <v>1540</v>
          </cell>
          <cell r="P12">
            <v>2</v>
          </cell>
          <cell r="Q12">
            <v>3080</v>
          </cell>
          <cell r="R12">
            <v>0</v>
          </cell>
          <cell r="S12">
            <v>0</v>
          </cell>
          <cell r="T12">
            <v>0</v>
          </cell>
          <cell r="U12">
            <v>7942</v>
          </cell>
          <cell r="V12">
            <v>4500</v>
          </cell>
          <cell r="W12">
            <v>15884</v>
          </cell>
          <cell r="X12">
            <v>0</v>
          </cell>
          <cell r="Y12">
            <v>0</v>
          </cell>
          <cell r="Z12">
            <v>0</v>
          </cell>
          <cell r="AA12">
            <v>4947</v>
          </cell>
          <cell r="AB12">
            <v>8200</v>
          </cell>
          <cell r="AC12">
            <v>9894</v>
          </cell>
          <cell r="AD12">
            <v>470</v>
          </cell>
          <cell r="AE12">
            <v>1141</v>
          </cell>
          <cell r="AF12">
            <v>940</v>
          </cell>
          <cell r="AG12">
            <v>0</v>
          </cell>
          <cell r="AH12">
            <v>48</v>
          </cell>
          <cell r="AI12">
            <v>0.875</v>
          </cell>
          <cell r="AJ12">
            <v>48</v>
          </cell>
          <cell r="AK12">
            <v>42</v>
          </cell>
          <cell r="AM12">
            <v>0</v>
          </cell>
          <cell r="AN12">
            <v>0</v>
          </cell>
          <cell r="AO12">
            <v>10</v>
          </cell>
          <cell r="AP12">
            <v>0</v>
          </cell>
        </row>
        <row r="13">
          <cell r="G13">
            <v>73</v>
          </cell>
          <cell r="H13" t="str">
            <v>Direta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2000</v>
          </cell>
          <cell r="P13">
            <v>370</v>
          </cell>
          <cell r="Q13">
            <v>4000</v>
          </cell>
          <cell r="R13">
            <v>0</v>
          </cell>
          <cell r="S13">
            <v>0</v>
          </cell>
          <cell r="T13">
            <v>0</v>
          </cell>
          <cell r="U13">
            <v>3250</v>
          </cell>
          <cell r="V13">
            <v>620</v>
          </cell>
          <cell r="W13">
            <v>6500</v>
          </cell>
          <cell r="X13">
            <v>0</v>
          </cell>
          <cell r="Y13">
            <v>0</v>
          </cell>
          <cell r="Z13">
            <v>0</v>
          </cell>
          <cell r="AA13">
            <v>1500</v>
          </cell>
          <cell r="AB13">
            <v>0</v>
          </cell>
          <cell r="AC13">
            <v>3000</v>
          </cell>
          <cell r="AD13">
            <v>2000</v>
          </cell>
          <cell r="AE13">
            <v>60</v>
          </cell>
          <cell r="AF13">
            <v>4000</v>
          </cell>
          <cell r="AG13">
            <v>6</v>
          </cell>
          <cell r="AH13">
            <v>2</v>
          </cell>
          <cell r="AI13">
            <v>0</v>
          </cell>
          <cell r="AJ13">
            <v>6</v>
          </cell>
          <cell r="AK13">
            <v>0</v>
          </cell>
          <cell r="AM13">
            <v>0</v>
          </cell>
          <cell r="AN13">
            <v>0</v>
          </cell>
          <cell r="AO13">
            <v>10</v>
          </cell>
          <cell r="AP13">
            <v>0</v>
          </cell>
        </row>
        <row r="14">
          <cell r="G14">
            <v>25</v>
          </cell>
          <cell r="H14" t="str">
            <v>Direta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1050</v>
          </cell>
          <cell r="V14">
            <v>733</v>
          </cell>
          <cell r="W14">
            <v>2100</v>
          </cell>
          <cell r="X14">
            <v>0</v>
          </cell>
          <cell r="Y14">
            <v>0</v>
          </cell>
          <cell r="Z14">
            <v>0</v>
          </cell>
          <cell r="AA14">
            <v>556</v>
          </cell>
          <cell r="AB14">
            <v>860</v>
          </cell>
          <cell r="AC14">
            <v>1112</v>
          </cell>
          <cell r="AD14">
            <v>110</v>
          </cell>
          <cell r="AE14">
            <v>245</v>
          </cell>
          <cell r="AF14">
            <v>220</v>
          </cell>
          <cell r="AG14">
            <v>11</v>
          </cell>
          <cell r="AH14">
            <v>2</v>
          </cell>
          <cell r="AI14">
            <v>0</v>
          </cell>
          <cell r="AJ14">
            <v>11</v>
          </cell>
          <cell r="AK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0</v>
          </cell>
        </row>
        <row r="15">
          <cell r="G15">
            <v>2204</v>
          </cell>
          <cell r="H15" t="str">
            <v>Direta</v>
          </cell>
          <cell r="I15">
            <v>0</v>
          </cell>
          <cell r="J15">
            <v>0</v>
          </cell>
          <cell r="K15">
            <v>0</v>
          </cell>
          <cell r="L15">
            <v>3900</v>
          </cell>
          <cell r="M15">
            <v>300</v>
          </cell>
          <cell r="N15">
            <v>7500</v>
          </cell>
          <cell r="O15">
            <v>4680</v>
          </cell>
          <cell r="P15">
            <v>215</v>
          </cell>
          <cell r="Q15">
            <v>9145</v>
          </cell>
          <cell r="R15">
            <v>0</v>
          </cell>
          <cell r="S15">
            <v>0</v>
          </cell>
          <cell r="T15">
            <v>0</v>
          </cell>
          <cell r="U15">
            <v>2184</v>
          </cell>
          <cell r="V15">
            <v>0</v>
          </cell>
          <cell r="W15">
            <v>4368</v>
          </cell>
          <cell r="X15">
            <v>0</v>
          </cell>
          <cell r="Y15">
            <v>0</v>
          </cell>
          <cell r="Z15">
            <v>0</v>
          </cell>
          <cell r="AA15">
            <v>4680</v>
          </cell>
          <cell r="AB15">
            <v>70</v>
          </cell>
          <cell r="AC15">
            <v>9290</v>
          </cell>
          <cell r="AD15">
            <v>4992</v>
          </cell>
          <cell r="AE15">
            <v>2100</v>
          </cell>
          <cell r="AF15">
            <v>7884</v>
          </cell>
          <cell r="AG15">
            <v>0</v>
          </cell>
          <cell r="AH15">
            <v>0</v>
          </cell>
          <cell r="AI15" t="e">
            <v>#DIV/0!</v>
          </cell>
          <cell r="AJ15">
            <v>0</v>
          </cell>
          <cell r="AK15">
            <v>0</v>
          </cell>
          <cell r="AM15">
            <v>1.3140788657572074E-2</v>
          </cell>
          <cell r="AN15">
            <v>1314.0788657572073</v>
          </cell>
          <cell r="AO15">
            <v>10</v>
          </cell>
          <cell r="AP15">
            <v>1310</v>
          </cell>
        </row>
        <row r="16">
          <cell r="G16">
            <v>794</v>
          </cell>
          <cell r="H16" t="str">
            <v>Direta</v>
          </cell>
          <cell r="I16">
            <v>9000</v>
          </cell>
          <cell r="J16">
            <v>8775</v>
          </cell>
          <cell r="K16">
            <v>18000</v>
          </cell>
          <cell r="L16">
            <v>7000</v>
          </cell>
          <cell r="M16">
            <v>20000</v>
          </cell>
          <cell r="N16">
            <v>14000</v>
          </cell>
          <cell r="O16">
            <v>7200</v>
          </cell>
          <cell r="P16">
            <v>1680</v>
          </cell>
          <cell r="Q16">
            <v>14400</v>
          </cell>
          <cell r="R16">
            <v>8500</v>
          </cell>
          <cell r="S16">
            <v>1184</v>
          </cell>
          <cell r="T16">
            <v>17000</v>
          </cell>
          <cell r="U16">
            <v>11000</v>
          </cell>
          <cell r="V16">
            <v>1800</v>
          </cell>
          <cell r="W16">
            <v>22000</v>
          </cell>
          <cell r="X16">
            <v>2000</v>
          </cell>
          <cell r="Y16">
            <v>0</v>
          </cell>
          <cell r="Z16">
            <v>4000</v>
          </cell>
          <cell r="AA16">
            <v>10000</v>
          </cell>
          <cell r="AB16">
            <v>0</v>
          </cell>
          <cell r="AC16">
            <v>20000</v>
          </cell>
          <cell r="AD16">
            <v>4000</v>
          </cell>
          <cell r="AE16">
            <v>1250</v>
          </cell>
          <cell r="AF16">
            <v>8000</v>
          </cell>
          <cell r="AG16">
            <v>0</v>
          </cell>
          <cell r="AH16">
            <v>30</v>
          </cell>
          <cell r="AI16">
            <v>0.76666666666666672</v>
          </cell>
          <cell r="AJ16">
            <v>30</v>
          </cell>
          <cell r="AK16">
            <v>23</v>
          </cell>
          <cell r="AM16">
            <v>2.4529472160801202E-2</v>
          </cell>
          <cell r="AN16">
            <v>2452.9472160801201</v>
          </cell>
          <cell r="AO16">
            <v>10</v>
          </cell>
          <cell r="AP16">
            <v>2430</v>
          </cell>
        </row>
        <row r="17">
          <cell r="G17">
            <v>27</v>
          </cell>
          <cell r="H17" t="str">
            <v>Direta</v>
          </cell>
          <cell r="I17">
            <v>7000</v>
          </cell>
          <cell r="J17">
            <v>3700</v>
          </cell>
          <cell r="K17">
            <v>14000</v>
          </cell>
          <cell r="L17">
            <v>3000</v>
          </cell>
          <cell r="M17">
            <v>2800</v>
          </cell>
          <cell r="N17">
            <v>5000</v>
          </cell>
          <cell r="O17">
            <v>4000</v>
          </cell>
          <cell r="P17">
            <v>2945</v>
          </cell>
          <cell r="Q17">
            <v>8000</v>
          </cell>
          <cell r="R17">
            <v>9600</v>
          </cell>
          <cell r="S17">
            <v>8200</v>
          </cell>
          <cell r="T17">
            <v>19000</v>
          </cell>
          <cell r="U17">
            <v>5000</v>
          </cell>
          <cell r="V17">
            <v>2260</v>
          </cell>
          <cell r="W17">
            <v>10000</v>
          </cell>
          <cell r="X17">
            <v>0</v>
          </cell>
          <cell r="Y17">
            <v>0</v>
          </cell>
          <cell r="Z17">
            <v>0</v>
          </cell>
          <cell r="AA17">
            <v>5000</v>
          </cell>
          <cell r="AB17">
            <v>2260</v>
          </cell>
          <cell r="AC17">
            <v>10000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37</v>
          </cell>
          <cell r="AI17">
            <v>0.83783783783783783</v>
          </cell>
          <cell r="AJ17">
            <v>37</v>
          </cell>
          <cell r="AK17">
            <v>31</v>
          </cell>
          <cell r="AM17">
            <v>8.7605257717147146E-3</v>
          </cell>
          <cell r="AN17">
            <v>876.05257717147151</v>
          </cell>
          <cell r="AO17">
            <v>10</v>
          </cell>
          <cell r="AP17">
            <v>880</v>
          </cell>
        </row>
        <row r="18">
          <cell r="G18">
            <v>2181</v>
          </cell>
          <cell r="H18" t="str">
            <v>Direta</v>
          </cell>
          <cell r="I18">
            <v>6565</v>
          </cell>
          <cell r="J18">
            <v>7530</v>
          </cell>
          <cell r="K18">
            <v>13130</v>
          </cell>
          <cell r="L18">
            <v>2800</v>
          </cell>
          <cell r="M18">
            <v>119</v>
          </cell>
          <cell r="N18">
            <v>5600</v>
          </cell>
          <cell r="O18">
            <v>5485</v>
          </cell>
          <cell r="P18">
            <v>4459</v>
          </cell>
          <cell r="Q18">
            <v>10970</v>
          </cell>
          <cell r="R18">
            <v>1000</v>
          </cell>
          <cell r="S18">
            <v>0</v>
          </cell>
          <cell r="T18">
            <v>2000</v>
          </cell>
          <cell r="U18">
            <v>5400</v>
          </cell>
          <cell r="V18">
            <v>2643</v>
          </cell>
          <cell r="W18">
            <v>10800</v>
          </cell>
          <cell r="X18">
            <v>919</v>
          </cell>
          <cell r="Y18">
            <v>0</v>
          </cell>
          <cell r="Z18">
            <v>1838</v>
          </cell>
          <cell r="AA18">
            <v>4452</v>
          </cell>
          <cell r="AB18">
            <v>0</v>
          </cell>
          <cell r="AC18">
            <v>8890</v>
          </cell>
          <cell r="AD18">
            <v>2050</v>
          </cell>
          <cell r="AE18">
            <v>1132</v>
          </cell>
          <cell r="AF18">
            <v>4100</v>
          </cell>
          <cell r="AG18">
            <v>60</v>
          </cell>
          <cell r="AH18">
            <v>33</v>
          </cell>
          <cell r="AI18">
            <v>0.81818181818181823</v>
          </cell>
          <cell r="AJ18">
            <v>60</v>
          </cell>
          <cell r="AK18">
            <v>49.090909090909093</v>
          </cell>
          <cell r="AM18">
            <v>9.8117888643204816E-3</v>
          </cell>
          <cell r="AN18">
            <v>981.17888643204822</v>
          </cell>
          <cell r="AO18">
            <v>10</v>
          </cell>
          <cell r="AP18">
            <v>980</v>
          </cell>
        </row>
        <row r="19">
          <cell r="G19">
            <v>47</v>
          </cell>
          <cell r="H19" t="str">
            <v>Direta</v>
          </cell>
          <cell r="I19">
            <v>1500</v>
          </cell>
          <cell r="J19">
            <v>2000</v>
          </cell>
          <cell r="K19">
            <v>3000</v>
          </cell>
          <cell r="L19">
            <v>0</v>
          </cell>
          <cell r="M19">
            <v>0</v>
          </cell>
          <cell r="N19">
            <v>0</v>
          </cell>
          <cell r="O19">
            <v>1500</v>
          </cell>
          <cell r="P19">
            <v>0</v>
          </cell>
          <cell r="Q19">
            <v>3000</v>
          </cell>
          <cell r="R19">
            <v>0</v>
          </cell>
          <cell r="S19">
            <v>0</v>
          </cell>
          <cell r="T19">
            <v>0</v>
          </cell>
          <cell r="U19">
            <v>9000</v>
          </cell>
          <cell r="V19">
            <v>1000</v>
          </cell>
          <cell r="W19">
            <v>18000</v>
          </cell>
          <cell r="X19">
            <v>0</v>
          </cell>
          <cell r="Y19">
            <v>0</v>
          </cell>
          <cell r="Z19">
            <v>0</v>
          </cell>
          <cell r="AA19">
            <v>1500</v>
          </cell>
          <cell r="AB19">
            <v>1000</v>
          </cell>
          <cell r="AC19">
            <v>3000</v>
          </cell>
          <cell r="AD19">
            <v>1500</v>
          </cell>
          <cell r="AE19">
            <v>1000</v>
          </cell>
          <cell r="AF19">
            <v>3000</v>
          </cell>
          <cell r="AG19">
            <v>0</v>
          </cell>
          <cell r="AH19">
            <v>26</v>
          </cell>
          <cell r="AI19">
            <v>0.84615384615384615</v>
          </cell>
          <cell r="AJ19">
            <v>26</v>
          </cell>
          <cell r="AK19">
            <v>22</v>
          </cell>
          <cell r="AM19">
            <v>0</v>
          </cell>
          <cell r="AN19">
            <v>0</v>
          </cell>
          <cell r="AO19">
            <v>10</v>
          </cell>
          <cell r="AP19">
            <v>0</v>
          </cell>
        </row>
        <row r="20">
          <cell r="G20">
            <v>65</v>
          </cell>
          <cell r="H20" t="str">
            <v>Direta</v>
          </cell>
          <cell r="I20">
            <v>500</v>
          </cell>
          <cell r="J20">
            <v>2100</v>
          </cell>
          <cell r="K20">
            <v>1000</v>
          </cell>
          <cell r="L20">
            <v>250</v>
          </cell>
          <cell r="M20">
            <v>0</v>
          </cell>
          <cell r="N20">
            <v>500</v>
          </cell>
          <cell r="O20">
            <v>500</v>
          </cell>
          <cell r="P20">
            <v>80</v>
          </cell>
          <cell r="Q20">
            <v>1000</v>
          </cell>
          <cell r="R20">
            <v>250</v>
          </cell>
          <cell r="S20">
            <v>40</v>
          </cell>
          <cell r="T20">
            <v>500</v>
          </cell>
          <cell r="U20">
            <v>4000</v>
          </cell>
          <cell r="V20">
            <v>1500</v>
          </cell>
          <cell r="W20">
            <v>8000</v>
          </cell>
          <cell r="X20">
            <v>0</v>
          </cell>
          <cell r="Y20">
            <v>0</v>
          </cell>
          <cell r="Z20">
            <v>0</v>
          </cell>
          <cell r="AA20">
            <v>2000</v>
          </cell>
          <cell r="AB20">
            <v>300</v>
          </cell>
          <cell r="AC20">
            <v>4000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11</v>
          </cell>
          <cell r="AI20">
            <v>1</v>
          </cell>
          <cell r="AJ20">
            <v>11</v>
          </cell>
          <cell r="AK20">
            <v>11</v>
          </cell>
          <cell r="AM20">
            <v>8.7605257717147153E-4</v>
          </cell>
          <cell r="AN20">
            <v>87.605257717147154</v>
          </cell>
          <cell r="AO20">
            <v>10</v>
          </cell>
          <cell r="AP20">
            <v>90</v>
          </cell>
        </row>
        <row r="21">
          <cell r="G21">
            <v>54</v>
          </cell>
          <cell r="H21" t="str">
            <v>Direta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1000</v>
          </cell>
          <cell r="P21">
            <v>575</v>
          </cell>
          <cell r="Q21">
            <v>2000</v>
          </cell>
          <cell r="R21">
            <v>0</v>
          </cell>
          <cell r="S21">
            <v>0</v>
          </cell>
          <cell r="T21">
            <v>0</v>
          </cell>
          <cell r="U21">
            <v>1800</v>
          </cell>
          <cell r="V21">
            <v>0</v>
          </cell>
          <cell r="W21">
            <v>3600</v>
          </cell>
          <cell r="X21">
            <v>0</v>
          </cell>
          <cell r="Y21">
            <v>0</v>
          </cell>
          <cell r="Z21">
            <v>0</v>
          </cell>
          <cell r="AA21">
            <v>5000</v>
          </cell>
          <cell r="AB21">
            <v>0</v>
          </cell>
          <cell r="AC21">
            <v>10000</v>
          </cell>
          <cell r="AD21">
            <v>0</v>
          </cell>
          <cell r="AE21">
            <v>0</v>
          </cell>
          <cell r="AF21">
            <v>0</v>
          </cell>
          <cell r="AG21">
            <v>28</v>
          </cell>
          <cell r="AH21">
            <v>19</v>
          </cell>
          <cell r="AI21">
            <v>1</v>
          </cell>
          <cell r="AJ21">
            <v>28</v>
          </cell>
          <cell r="AK21">
            <v>28</v>
          </cell>
          <cell r="AM21">
            <v>0</v>
          </cell>
          <cell r="AN21">
            <v>0</v>
          </cell>
          <cell r="AO21">
            <v>10</v>
          </cell>
          <cell r="AP21">
            <v>0</v>
          </cell>
        </row>
        <row r="22">
          <cell r="G22">
            <v>46</v>
          </cell>
          <cell r="H22" t="str">
            <v>Direta</v>
          </cell>
          <cell r="I22">
            <v>2200</v>
          </cell>
          <cell r="J22">
            <v>3500</v>
          </cell>
          <cell r="K22">
            <v>2200</v>
          </cell>
          <cell r="L22">
            <v>0</v>
          </cell>
          <cell r="M22">
            <v>0</v>
          </cell>
          <cell r="N22">
            <v>0</v>
          </cell>
          <cell r="O22">
            <v>700</v>
          </cell>
          <cell r="P22">
            <v>360</v>
          </cell>
          <cell r="Q22">
            <v>1400</v>
          </cell>
          <cell r="R22">
            <v>0</v>
          </cell>
          <cell r="S22">
            <v>0</v>
          </cell>
          <cell r="T22">
            <v>0</v>
          </cell>
          <cell r="U22">
            <v>6000</v>
          </cell>
          <cell r="V22">
            <v>600</v>
          </cell>
          <cell r="W22">
            <v>12000</v>
          </cell>
          <cell r="X22">
            <v>0</v>
          </cell>
          <cell r="Y22">
            <v>0</v>
          </cell>
          <cell r="Z22">
            <v>0</v>
          </cell>
          <cell r="AA22">
            <v>6000</v>
          </cell>
          <cell r="AB22">
            <v>0</v>
          </cell>
          <cell r="AC22">
            <v>6000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10</v>
          </cell>
          <cell r="AI22">
            <v>1</v>
          </cell>
          <cell r="AJ22">
            <v>10</v>
          </cell>
          <cell r="AK22">
            <v>10</v>
          </cell>
          <cell r="AM22">
            <v>0</v>
          </cell>
          <cell r="AN22">
            <v>0</v>
          </cell>
          <cell r="AO22">
            <v>10</v>
          </cell>
          <cell r="AP22">
            <v>0</v>
          </cell>
        </row>
        <row r="23">
          <cell r="G23">
            <v>2377</v>
          </cell>
          <cell r="H23" t="str">
            <v>Direta</v>
          </cell>
          <cell r="I23">
            <v>50</v>
          </cell>
          <cell r="J23">
            <v>281</v>
          </cell>
          <cell r="K23">
            <v>100</v>
          </cell>
          <cell r="L23">
            <v>0</v>
          </cell>
          <cell r="M23">
            <v>0</v>
          </cell>
          <cell r="N23">
            <v>0</v>
          </cell>
          <cell r="O23">
            <v>1000</v>
          </cell>
          <cell r="P23">
            <v>225</v>
          </cell>
          <cell r="Q23">
            <v>2000</v>
          </cell>
          <cell r="R23">
            <v>0</v>
          </cell>
          <cell r="S23">
            <v>0</v>
          </cell>
          <cell r="T23">
            <v>0</v>
          </cell>
          <cell r="U23">
            <v>300</v>
          </cell>
          <cell r="V23">
            <v>996</v>
          </cell>
          <cell r="W23">
            <v>600</v>
          </cell>
          <cell r="X23">
            <v>0</v>
          </cell>
          <cell r="Y23">
            <v>0</v>
          </cell>
          <cell r="Z23">
            <v>0</v>
          </cell>
          <cell r="AA23">
            <v>600</v>
          </cell>
          <cell r="AB23">
            <v>1</v>
          </cell>
          <cell r="AC23">
            <v>1200</v>
          </cell>
          <cell r="AD23">
            <v>1000</v>
          </cell>
          <cell r="AE23">
            <v>301</v>
          </cell>
          <cell r="AF23">
            <v>2000</v>
          </cell>
          <cell r="AG23">
            <v>0</v>
          </cell>
          <cell r="AH23">
            <v>28</v>
          </cell>
          <cell r="AI23">
            <v>0.7857142857142857</v>
          </cell>
          <cell r="AJ23">
            <v>28</v>
          </cell>
          <cell r="AK23">
            <v>22</v>
          </cell>
          <cell r="AM23">
            <v>0</v>
          </cell>
          <cell r="AN23">
            <v>0</v>
          </cell>
          <cell r="AO23">
            <v>10</v>
          </cell>
          <cell r="AP23">
            <v>0</v>
          </cell>
        </row>
        <row r="24">
          <cell r="G24">
            <v>53</v>
          </cell>
          <cell r="H24" t="str">
            <v>Direta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5000</v>
          </cell>
          <cell r="P24">
            <v>350</v>
          </cell>
          <cell r="Q24">
            <v>1000</v>
          </cell>
          <cell r="R24">
            <v>0</v>
          </cell>
          <cell r="S24">
            <v>0</v>
          </cell>
          <cell r="T24">
            <v>0</v>
          </cell>
          <cell r="U24">
            <v>4200</v>
          </cell>
          <cell r="V24">
            <v>5470</v>
          </cell>
          <cell r="W24">
            <v>8400</v>
          </cell>
          <cell r="X24">
            <v>0</v>
          </cell>
          <cell r="Y24">
            <v>0</v>
          </cell>
          <cell r="Z24">
            <v>0</v>
          </cell>
          <cell r="AA24">
            <v>2500</v>
          </cell>
          <cell r="AB24">
            <v>1390</v>
          </cell>
          <cell r="AC24">
            <v>5000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30</v>
          </cell>
          <cell r="AI24">
            <v>0.8</v>
          </cell>
          <cell r="AJ24">
            <v>30</v>
          </cell>
          <cell r="AK24">
            <v>24</v>
          </cell>
          <cell r="AM24">
            <v>0</v>
          </cell>
          <cell r="AN24">
            <v>0</v>
          </cell>
          <cell r="AO24">
            <v>10</v>
          </cell>
          <cell r="AP24">
            <v>0</v>
          </cell>
        </row>
        <row r="25">
          <cell r="G25">
            <v>49</v>
          </cell>
          <cell r="H25" t="str">
            <v>Direta</v>
          </cell>
          <cell r="I25">
            <v>3000</v>
          </cell>
          <cell r="J25">
            <v>650</v>
          </cell>
          <cell r="K25">
            <v>6000</v>
          </cell>
          <cell r="L25">
            <v>0</v>
          </cell>
          <cell r="M25">
            <v>0</v>
          </cell>
          <cell r="N25">
            <v>0</v>
          </cell>
          <cell r="O25">
            <v>4800</v>
          </cell>
          <cell r="P25">
            <v>150</v>
          </cell>
          <cell r="Q25">
            <v>9600</v>
          </cell>
          <cell r="R25">
            <v>0</v>
          </cell>
          <cell r="S25">
            <v>0</v>
          </cell>
          <cell r="T25">
            <v>0</v>
          </cell>
          <cell r="U25">
            <v>5800</v>
          </cell>
          <cell r="V25">
            <v>4200</v>
          </cell>
          <cell r="W25">
            <v>11600</v>
          </cell>
          <cell r="X25">
            <v>0</v>
          </cell>
          <cell r="Y25">
            <v>0</v>
          </cell>
          <cell r="Z25">
            <v>0</v>
          </cell>
          <cell r="AA25">
            <v>5500</v>
          </cell>
          <cell r="AB25">
            <v>3700</v>
          </cell>
          <cell r="AC25">
            <v>10500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28</v>
          </cell>
          <cell r="AI25">
            <v>0.5714285714285714</v>
          </cell>
          <cell r="AJ25">
            <v>28</v>
          </cell>
          <cell r="AK25">
            <v>16</v>
          </cell>
          <cell r="AM25">
            <v>0</v>
          </cell>
          <cell r="AN25">
            <v>0</v>
          </cell>
          <cell r="AO25">
            <v>10</v>
          </cell>
          <cell r="AP25">
            <v>0</v>
          </cell>
        </row>
        <row r="26">
          <cell r="G26">
            <v>2179</v>
          </cell>
          <cell r="H26" t="str">
            <v>Direta</v>
          </cell>
          <cell r="I26">
            <v>8000</v>
          </cell>
          <cell r="J26">
            <v>3735</v>
          </cell>
          <cell r="K26">
            <v>16000</v>
          </cell>
          <cell r="L26">
            <v>0</v>
          </cell>
          <cell r="M26">
            <v>0</v>
          </cell>
          <cell r="N26">
            <v>0</v>
          </cell>
          <cell r="O26">
            <v>5000</v>
          </cell>
          <cell r="P26">
            <v>2080</v>
          </cell>
          <cell r="Q26">
            <v>10000</v>
          </cell>
          <cell r="R26">
            <v>0</v>
          </cell>
          <cell r="S26">
            <v>0</v>
          </cell>
          <cell r="T26">
            <v>0</v>
          </cell>
          <cell r="U26">
            <v>18300</v>
          </cell>
          <cell r="V26">
            <v>1342</v>
          </cell>
          <cell r="W26">
            <v>36600</v>
          </cell>
          <cell r="X26">
            <v>0</v>
          </cell>
          <cell r="Y26">
            <v>0</v>
          </cell>
          <cell r="Z26">
            <v>0</v>
          </cell>
          <cell r="AA26">
            <v>5500</v>
          </cell>
          <cell r="AB26">
            <v>72</v>
          </cell>
          <cell r="AC26">
            <v>11000</v>
          </cell>
          <cell r="AD26">
            <v>3750</v>
          </cell>
          <cell r="AE26">
            <v>4039</v>
          </cell>
          <cell r="AF26">
            <v>7500</v>
          </cell>
          <cell r="AG26">
            <v>66</v>
          </cell>
          <cell r="AH26">
            <v>55</v>
          </cell>
          <cell r="AI26">
            <v>0.87272727272727268</v>
          </cell>
          <cell r="AJ26">
            <v>66</v>
          </cell>
          <cell r="AK26">
            <v>57.599999999999994</v>
          </cell>
          <cell r="AM26">
            <v>0</v>
          </cell>
          <cell r="AN26">
            <v>0</v>
          </cell>
          <cell r="AO26">
            <v>10</v>
          </cell>
          <cell r="AP26">
            <v>0</v>
          </cell>
        </row>
        <row r="27">
          <cell r="G27">
            <v>70</v>
          </cell>
          <cell r="H27" t="str">
            <v>Direta</v>
          </cell>
          <cell r="I27">
            <v>1000</v>
          </cell>
          <cell r="J27">
            <v>4825</v>
          </cell>
          <cell r="K27">
            <v>2000</v>
          </cell>
          <cell r="L27">
            <v>800</v>
          </cell>
          <cell r="M27">
            <v>3300</v>
          </cell>
          <cell r="N27">
            <v>1600</v>
          </cell>
          <cell r="O27">
            <v>1000</v>
          </cell>
          <cell r="P27">
            <v>2200</v>
          </cell>
          <cell r="Q27">
            <v>2000</v>
          </cell>
          <cell r="R27">
            <v>500</v>
          </cell>
          <cell r="S27">
            <v>150</v>
          </cell>
          <cell r="T27">
            <v>1000</v>
          </cell>
          <cell r="U27">
            <v>9000</v>
          </cell>
          <cell r="V27">
            <v>3670</v>
          </cell>
          <cell r="W27">
            <v>18000</v>
          </cell>
          <cell r="X27">
            <v>1200</v>
          </cell>
          <cell r="Y27">
            <v>0</v>
          </cell>
          <cell r="Z27">
            <v>2400</v>
          </cell>
          <cell r="AA27">
            <v>2800</v>
          </cell>
          <cell r="AB27">
            <v>6260</v>
          </cell>
          <cell r="AC27">
            <v>5600</v>
          </cell>
          <cell r="AD27">
            <v>1500</v>
          </cell>
          <cell r="AE27">
            <v>481</v>
          </cell>
          <cell r="AF27">
            <v>3000</v>
          </cell>
          <cell r="AG27">
            <v>0</v>
          </cell>
          <cell r="AH27">
            <v>24</v>
          </cell>
          <cell r="AI27">
            <v>0.54166666666666663</v>
          </cell>
          <cell r="AJ27">
            <v>24</v>
          </cell>
          <cell r="AK27">
            <v>13</v>
          </cell>
          <cell r="AM27">
            <v>2.803368246948709E-3</v>
          </cell>
          <cell r="AN27">
            <v>280.33682469487087</v>
          </cell>
          <cell r="AO27">
            <v>10</v>
          </cell>
          <cell r="AP27">
            <v>280</v>
          </cell>
        </row>
        <row r="28">
          <cell r="G28">
            <v>2188</v>
          </cell>
          <cell r="H28" t="str">
            <v>Direta</v>
          </cell>
          <cell r="I28">
            <v>100</v>
          </cell>
          <cell r="J28">
            <v>0</v>
          </cell>
          <cell r="K28">
            <v>200</v>
          </cell>
          <cell r="L28">
            <v>0</v>
          </cell>
          <cell r="M28">
            <v>0</v>
          </cell>
          <cell r="N28">
            <v>0</v>
          </cell>
          <cell r="O28">
            <v>200</v>
          </cell>
          <cell r="P28">
            <v>0</v>
          </cell>
          <cell r="Q28">
            <v>400</v>
          </cell>
          <cell r="R28">
            <v>0</v>
          </cell>
          <cell r="S28">
            <v>0</v>
          </cell>
          <cell r="T28">
            <v>0</v>
          </cell>
          <cell r="U28">
            <v>400</v>
          </cell>
          <cell r="V28">
            <v>0</v>
          </cell>
          <cell r="W28">
            <v>800</v>
          </cell>
          <cell r="X28">
            <v>0</v>
          </cell>
          <cell r="Y28">
            <v>0</v>
          </cell>
          <cell r="Z28">
            <v>0</v>
          </cell>
          <cell r="AA28">
            <v>100</v>
          </cell>
          <cell r="AB28">
            <v>0</v>
          </cell>
          <cell r="AC28">
            <v>200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 t="e">
            <v>#DIV/0!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10</v>
          </cell>
          <cell r="AP28">
            <v>0</v>
          </cell>
        </row>
        <row r="29">
          <cell r="G29">
            <v>60</v>
          </cell>
          <cell r="H29" t="str">
            <v>Direta</v>
          </cell>
          <cell r="I29">
            <v>0</v>
          </cell>
          <cell r="J29">
            <v>6</v>
          </cell>
          <cell r="K29">
            <v>6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60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4</v>
          </cell>
          <cell r="AC29">
            <v>8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 t="e">
            <v>#DIV/0!</v>
          </cell>
          <cell r="AJ29">
            <v>0</v>
          </cell>
          <cell r="AK29">
            <v>0</v>
          </cell>
          <cell r="AM29">
            <v>0</v>
          </cell>
          <cell r="AN29">
            <v>0</v>
          </cell>
          <cell r="AO29">
            <v>10</v>
          </cell>
          <cell r="AP29">
            <v>0</v>
          </cell>
        </row>
        <row r="30">
          <cell r="G30">
            <v>66</v>
          </cell>
          <cell r="H30" t="str">
            <v>Direta</v>
          </cell>
          <cell r="I30">
            <v>600</v>
          </cell>
          <cell r="J30">
            <v>90</v>
          </cell>
          <cell r="K30">
            <v>1000</v>
          </cell>
          <cell r="L30">
            <v>1500</v>
          </cell>
          <cell r="M30">
            <v>0</v>
          </cell>
          <cell r="N30">
            <v>3000</v>
          </cell>
          <cell r="O30">
            <v>1500</v>
          </cell>
          <cell r="P30">
            <v>1100</v>
          </cell>
          <cell r="Q30">
            <v>3000</v>
          </cell>
          <cell r="R30">
            <v>0</v>
          </cell>
          <cell r="S30">
            <v>0</v>
          </cell>
          <cell r="T30">
            <v>0</v>
          </cell>
          <cell r="U30">
            <v>2500</v>
          </cell>
          <cell r="V30">
            <v>0</v>
          </cell>
          <cell r="W30">
            <v>5000</v>
          </cell>
          <cell r="X30">
            <v>0</v>
          </cell>
          <cell r="Y30">
            <v>0</v>
          </cell>
          <cell r="Z30">
            <v>0</v>
          </cell>
          <cell r="AA30">
            <v>1000</v>
          </cell>
          <cell r="AB30">
            <v>200</v>
          </cell>
          <cell r="AC30">
            <v>2000</v>
          </cell>
          <cell r="AD30">
            <v>1500</v>
          </cell>
          <cell r="AE30">
            <v>2000</v>
          </cell>
          <cell r="AF30">
            <v>3000</v>
          </cell>
          <cell r="AG30">
            <v>26</v>
          </cell>
          <cell r="AH30">
            <v>16</v>
          </cell>
          <cell r="AI30">
            <v>0.9375</v>
          </cell>
          <cell r="AJ30">
            <v>26</v>
          </cell>
          <cell r="AK30">
            <v>24.375</v>
          </cell>
          <cell r="AM30">
            <v>5.2563154630288289E-3</v>
          </cell>
          <cell r="AN30">
            <v>525.63154630288284</v>
          </cell>
          <cell r="AO30">
            <v>10</v>
          </cell>
          <cell r="AP30">
            <v>520</v>
          </cell>
        </row>
        <row r="31">
          <cell r="G31">
            <v>1734</v>
          </cell>
          <cell r="H31" t="str">
            <v>OSS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15000</v>
          </cell>
          <cell r="V31">
            <v>258</v>
          </cell>
          <cell r="W31">
            <v>30000</v>
          </cell>
          <cell r="X31">
            <v>0</v>
          </cell>
          <cell r="Y31">
            <v>0</v>
          </cell>
          <cell r="Z31">
            <v>0</v>
          </cell>
          <cell r="AA31">
            <v>12000</v>
          </cell>
          <cell r="AB31">
            <v>270</v>
          </cell>
          <cell r="AC31">
            <v>24000</v>
          </cell>
          <cell r="AD31">
            <v>12000</v>
          </cell>
          <cell r="AE31">
            <v>0</v>
          </cell>
          <cell r="AF31">
            <v>24000</v>
          </cell>
          <cell r="AG31">
            <v>25</v>
          </cell>
          <cell r="AH31">
            <v>25</v>
          </cell>
          <cell r="AI31">
            <v>0.8</v>
          </cell>
          <cell r="AJ31">
            <v>25</v>
          </cell>
          <cell r="AK31">
            <v>20</v>
          </cell>
          <cell r="AM31">
            <v>0</v>
          </cell>
          <cell r="AN31">
            <v>0</v>
          </cell>
          <cell r="AO31">
            <v>10</v>
          </cell>
          <cell r="AP31">
            <v>0</v>
          </cell>
        </row>
        <row r="32">
          <cell r="G32">
            <v>2311</v>
          </cell>
          <cell r="H32" t="str">
            <v>OSS</v>
          </cell>
          <cell r="I32">
            <v>50</v>
          </cell>
          <cell r="J32">
            <v>16</v>
          </cell>
          <cell r="K32">
            <v>100</v>
          </cell>
          <cell r="L32">
            <v>300</v>
          </cell>
          <cell r="M32">
            <v>457</v>
          </cell>
          <cell r="N32">
            <v>600</v>
          </cell>
          <cell r="O32">
            <v>600</v>
          </cell>
          <cell r="P32">
            <v>470</v>
          </cell>
          <cell r="Q32">
            <v>1200</v>
          </cell>
          <cell r="R32">
            <v>300</v>
          </cell>
          <cell r="S32">
            <v>0</v>
          </cell>
          <cell r="T32">
            <v>600</v>
          </cell>
          <cell r="U32">
            <v>3500</v>
          </cell>
          <cell r="V32">
            <v>1093</v>
          </cell>
          <cell r="W32">
            <v>7000</v>
          </cell>
          <cell r="X32">
            <v>0</v>
          </cell>
          <cell r="Y32">
            <v>0</v>
          </cell>
          <cell r="Z32">
            <v>0</v>
          </cell>
          <cell r="AA32">
            <v>1233</v>
          </cell>
          <cell r="AB32">
            <v>165</v>
          </cell>
          <cell r="AC32">
            <v>2466</v>
          </cell>
          <cell r="AD32">
            <v>3500</v>
          </cell>
          <cell r="AE32">
            <v>1058</v>
          </cell>
          <cell r="AF32">
            <v>7000</v>
          </cell>
          <cell r="AG32">
            <v>0</v>
          </cell>
          <cell r="AH32">
            <v>40</v>
          </cell>
          <cell r="AI32">
            <v>0.9</v>
          </cell>
          <cell r="AJ32">
            <v>40</v>
          </cell>
          <cell r="AK32">
            <v>36</v>
          </cell>
          <cell r="AM32">
            <v>1.0512630926057659E-3</v>
          </cell>
          <cell r="AN32">
            <v>105.12630926057659</v>
          </cell>
          <cell r="AO32">
            <v>10</v>
          </cell>
          <cell r="AP32">
            <v>110</v>
          </cell>
        </row>
        <row r="33">
          <cell r="G33">
            <v>2106</v>
          </cell>
          <cell r="H33" t="str">
            <v>OSS</v>
          </cell>
          <cell r="I33">
            <v>2000</v>
          </cell>
          <cell r="J33">
            <v>50</v>
          </cell>
          <cell r="K33">
            <v>2000</v>
          </cell>
          <cell r="L33">
            <v>1000</v>
          </cell>
          <cell r="M33">
            <v>77</v>
          </cell>
          <cell r="N33">
            <v>1000</v>
          </cell>
          <cell r="O33">
            <v>4000</v>
          </cell>
          <cell r="P33">
            <v>600</v>
          </cell>
          <cell r="Q33">
            <v>2000</v>
          </cell>
          <cell r="R33">
            <v>2000</v>
          </cell>
          <cell r="S33">
            <v>1270</v>
          </cell>
          <cell r="T33">
            <v>1000</v>
          </cell>
          <cell r="U33">
            <v>4000</v>
          </cell>
          <cell r="V33">
            <v>2047</v>
          </cell>
          <cell r="W33">
            <v>6000</v>
          </cell>
          <cell r="X33">
            <v>2000</v>
          </cell>
          <cell r="Y33">
            <v>0</v>
          </cell>
          <cell r="Z33">
            <v>0</v>
          </cell>
          <cell r="AA33">
            <v>8000</v>
          </cell>
          <cell r="AB33">
            <v>728</v>
          </cell>
          <cell r="AC33">
            <v>10000</v>
          </cell>
          <cell r="AD33">
            <v>4000</v>
          </cell>
          <cell r="AE33">
            <v>306</v>
          </cell>
          <cell r="AF33">
            <v>8000</v>
          </cell>
          <cell r="AG33">
            <v>24</v>
          </cell>
          <cell r="AH33">
            <v>24</v>
          </cell>
          <cell r="AI33">
            <v>0.79166666666666663</v>
          </cell>
          <cell r="AJ33">
            <v>24</v>
          </cell>
          <cell r="AK33">
            <v>19</v>
          </cell>
          <cell r="AM33">
            <v>1.7521051543429431E-3</v>
          </cell>
          <cell r="AN33">
            <v>175.21051543429431</v>
          </cell>
          <cell r="AO33">
            <v>10</v>
          </cell>
          <cell r="AP33">
            <v>180</v>
          </cell>
        </row>
        <row r="34">
          <cell r="G34">
            <v>2378</v>
          </cell>
          <cell r="H34" t="str">
            <v>OSS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15000</v>
          </cell>
          <cell r="P34">
            <v>350</v>
          </cell>
          <cell r="Q34">
            <v>15000</v>
          </cell>
          <cell r="R34">
            <v>0</v>
          </cell>
          <cell r="S34">
            <v>0</v>
          </cell>
          <cell r="T34">
            <v>0</v>
          </cell>
          <cell r="U34">
            <v>3200</v>
          </cell>
          <cell r="V34">
            <v>1500</v>
          </cell>
          <cell r="W34">
            <v>6400</v>
          </cell>
          <cell r="X34">
            <v>0</v>
          </cell>
          <cell r="Y34">
            <v>0</v>
          </cell>
          <cell r="Z34">
            <v>0</v>
          </cell>
          <cell r="AA34">
            <v>7500</v>
          </cell>
          <cell r="AB34">
            <v>500</v>
          </cell>
          <cell r="AC34">
            <v>15000</v>
          </cell>
          <cell r="AD34">
            <v>7500</v>
          </cell>
          <cell r="AE34">
            <v>500</v>
          </cell>
          <cell r="AF34">
            <v>7500</v>
          </cell>
          <cell r="AG34">
            <v>20</v>
          </cell>
          <cell r="AH34">
            <v>20</v>
          </cell>
          <cell r="AI34">
            <v>1</v>
          </cell>
          <cell r="AJ34">
            <v>20</v>
          </cell>
          <cell r="AK34">
            <v>20</v>
          </cell>
          <cell r="AM34">
            <v>0</v>
          </cell>
          <cell r="AN34">
            <v>0</v>
          </cell>
          <cell r="AO34">
            <v>10</v>
          </cell>
          <cell r="AP34">
            <v>0</v>
          </cell>
        </row>
        <row r="35">
          <cell r="G35">
            <v>2673</v>
          </cell>
          <cell r="H35" t="str">
            <v>OSS</v>
          </cell>
          <cell r="I35">
            <v>6000</v>
          </cell>
          <cell r="J35">
            <v>1500</v>
          </cell>
          <cell r="K35">
            <v>6000</v>
          </cell>
          <cell r="L35">
            <v>1000</v>
          </cell>
          <cell r="M35">
            <v>0</v>
          </cell>
          <cell r="N35">
            <v>1000</v>
          </cell>
          <cell r="O35">
            <v>2200</v>
          </cell>
          <cell r="P35">
            <v>908</v>
          </cell>
          <cell r="Q35">
            <v>2200</v>
          </cell>
          <cell r="R35">
            <v>1000</v>
          </cell>
          <cell r="S35">
            <v>0</v>
          </cell>
          <cell r="T35">
            <v>1000</v>
          </cell>
          <cell r="U35">
            <v>2100</v>
          </cell>
          <cell r="V35">
            <v>1900</v>
          </cell>
          <cell r="W35">
            <v>2100</v>
          </cell>
          <cell r="X35">
            <v>0</v>
          </cell>
          <cell r="Y35">
            <v>0</v>
          </cell>
          <cell r="Z35">
            <v>0</v>
          </cell>
          <cell r="AA35">
            <v>6250</v>
          </cell>
          <cell r="AB35">
            <v>1565</v>
          </cell>
          <cell r="AC35">
            <v>6250</v>
          </cell>
          <cell r="AD35">
            <v>4450</v>
          </cell>
          <cell r="AE35">
            <v>1152</v>
          </cell>
          <cell r="AF35">
            <v>4450</v>
          </cell>
          <cell r="AG35">
            <v>10</v>
          </cell>
          <cell r="AH35">
            <v>10</v>
          </cell>
          <cell r="AI35">
            <v>1</v>
          </cell>
          <cell r="AJ35">
            <v>10</v>
          </cell>
          <cell r="AK35">
            <v>10</v>
          </cell>
          <cell r="AM35">
            <v>1.7521051543429431E-3</v>
          </cell>
          <cell r="AN35">
            <v>175.21051543429431</v>
          </cell>
          <cell r="AO35">
            <v>10</v>
          </cell>
          <cell r="AP35">
            <v>170</v>
          </cell>
        </row>
        <row r="36">
          <cell r="G36">
            <v>2746</v>
          </cell>
          <cell r="H36" t="str">
            <v>OSS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7200</v>
          </cell>
          <cell r="P36">
            <v>0</v>
          </cell>
          <cell r="Q36">
            <v>10000</v>
          </cell>
          <cell r="R36">
            <v>3600</v>
          </cell>
          <cell r="S36">
            <v>0</v>
          </cell>
          <cell r="T36">
            <v>5000</v>
          </cell>
          <cell r="U36">
            <v>7200</v>
          </cell>
          <cell r="V36">
            <v>0</v>
          </cell>
          <cell r="W36">
            <v>10000</v>
          </cell>
          <cell r="X36">
            <v>1200</v>
          </cell>
          <cell r="Y36">
            <v>0</v>
          </cell>
          <cell r="Z36">
            <v>3000</v>
          </cell>
          <cell r="AA36">
            <v>6000</v>
          </cell>
          <cell r="AB36">
            <v>50</v>
          </cell>
          <cell r="AC36">
            <v>9000</v>
          </cell>
          <cell r="AD36">
            <v>150</v>
          </cell>
          <cell r="AE36">
            <v>0</v>
          </cell>
          <cell r="AF36">
            <v>300</v>
          </cell>
          <cell r="AG36">
            <v>10</v>
          </cell>
          <cell r="AH36">
            <v>10</v>
          </cell>
          <cell r="AI36">
            <v>1</v>
          </cell>
          <cell r="AJ36">
            <v>10</v>
          </cell>
          <cell r="AK36">
            <v>10</v>
          </cell>
          <cell r="AM36">
            <v>0</v>
          </cell>
          <cell r="AN36">
            <v>0</v>
          </cell>
          <cell r="AO36">
            <v>10</v>
          </cell>
          <cell r="AP36">
            <v>0</v>
          </cell>
        </row>
        <row r="37">
          <cell r="G37">
            <v>2747</v>
          </cell>
          <cell r="H37" t="str">
            <v>OSS</v>
          </cell>
          <cell r="I37">
            <v>200</v>
          </cell>
          <cell r="J37">
            <v>0</v>
          </cell>
          <cell r="K37">
            <v>400</v>
          </cell>
          <cell r="L37">
            <v>0</v>
          </cell>
          <cell r="M37">
            <v>0</v>
          </cell>
          <cell r="N37">
            <v>0</v>
          </cell>
          <cell r="O37">
            <v>500</v>
          </cell>
          <cell r="P37">
            <v>0</v>
          </cell>
          <cell r="Q37">
            <v>1000</v>
          </cell>
          <cell r="R37">
            <v>0</v>
          </cell>
          <cell r="S37">
            <v>0</v>
          </cell>
          <cell r="T37">
            <v>0</v>
          </cell>
          <cell r="U37">
            <v>2900</v>
          </cell>
          <cell r="V37">
            <v>246</v>
          </cell>
          <cell r="W37">
            <v>5800</v>
          </cell>
          <cell r="X37">
            <v>1000</v>
          </cell>
          <cell r="Y37">
            <v>0</v>
          </cell>
          <cell r="Z37">
            <v>2000</v>
          </cell>
          <cell r="AA37">
            <v>750</v>
          </cell>
          <cell r="AB37">
            <v>0</v>
          </cell>
          <cell r="AC37">
            <v>1500</v>
          </cell>
          <cell r="AD37">
            <v>1000</v>
          </cell>
          <cell r="AE37">
            <v>0</v>
          </cell>
          <cell r="AF37">
            <v>2000</v>
          </cell>
          <cell r="AG37">
            <v>10</v>
          </cell>
          <cell r="AH37">
            <v>10</v>
          </cell>
          <cell r="AI37">
            <v>1</v>
          </cell>
          <cell r="AJ37">
            <v>10</v>
          </cell>
          <cell r="AK37">
            <v>10</v>
          </cell>
          <cell r="AM37">
            <v>0</v>
          </cell>
          <cell r="AN37">
            <v>0</v>
          </cell>
          <cell r="AO37">
            <v>10</v>
          </cell>
          <cell r="AP37">
            <v>0</v>
          </cell>
        </row>
        <row r="38">
          <cell r="G38">
            <v>2755</v>
          </cell>
          <cell r="H38" t="str">
            <v>OSS</v>
          </cell>
          <cell r="I38">
            <v>600</v>
          </cell>
          <cell r="J38">
            <v>0</v>
          </cell>
          <cell r="K38">
            <v>1200</v>
          </cell>
          <cell r="L38">
            <v>400</v>
          </cell>
          <cell r="M38">
            <v>0</v>
          </cell>
          <cell r="N38">
            <v>800</v>
          </cell>
          <cell r="O38">
            <v>1500</v>
          </cell>
          <cell r="P38">
            <v>0</v>
          </cell>
          <cell r="Q38">
            <v>3000</v>
          </cell>
          <cell r="R38">
            <v>750</v>
          </cell>
          <cell r="S38">
            <v>5</v>
          </cell>
          <cell r="T38">
            <v>1500</v>
          </cell>
          <cell r="U38">
            <v>8000</v>
          </cell>
          <cell r="V38">
            <v>0</v>
          </cell>
          <cell r="W38">
            <v>16000</v>
          </cell>
          <cell r="X38">
            <v>1800</v>
          </cell>
          <cell r="Y38">
            <v>0</v>
          </cell>
          <cell r="Z38">
            <v>3600</v>
          </cell>
          <cell r="AA38">
            <v>600</v>
          </cell>
          <cell r="AB38">
            <v>100</v>
          </cell>
          <cell r="AC38">
            <v>1200</v>
          </cell>
          <cell r="AD38">
            <v>1500</v>
          </cell>
          <cell r="AE38">
            <v>0</v>
          </cell>
          <cell r="AF38">
            <v>3000</v>
          </cell>
          <cell r="AG38">
            <v>11</v>
          </cell>
          <cell r="AH38">
            <v>11</v>
          </cell>
          <cell r="AI38">
            <v>0.54545454545454541</v>
          </cell>
          <cell r="AJ38">
            <v>11</v>
          </cell>
          <cell r="AK38">
            <v>6</v>
          </cell>
          <cell r="AM38">
            <v>1.4016841234743545E-3</v>
          </cell>
          <cell r="AN38">
            <v>140.16841234743544</v>
          </cell>
          <cell r="AO38">
            <v>10</v>
          </cell>
          <cell r="AP38">
            <v>140</v>
          </cell>
        </row>
        <row r="39">
          <cell r="G39">
            <v>2038</v>
          </cell>
          <cell r="H39" t="str">
            <v>OSS</v>
          </cell>
          <cell r="I39">
            <v>2600</v>
          </cell>
          <cell r="J39">
            <v>395</v>
          </cell>
          <cell r="K39">
            <v>5200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1849</v>
          </cell>
          <cell r="V39">
            <v>4</v>
          </cell>
          <cell r="W39">
            <v>3698</v>
          </cell>
          <cell r="X39">
            <v>0</v>
          </cell>
          <cell r="Y39">
            <v>0</v>
          </cell>
          <cell r="Z39">
            <v>0</v>
          </cell>
          <cell r="AA39">
            <v>9112</v>
          </cell>
          <cell r="AB39">
            <v>1746</v>
          </cell>
          <cell r="AC39">
            <v>18224</v>
          </cell>
          <cell r="AD39">
            <v>457</v>
          </cell>
          <cell r="AE39">
            <v>80</v>
          </cell>
          <cell r="AF39">
            <v>914</v>
          </cell>
          <cell r="AG39">
            <v>33</v>
          </cell>
          <cell r="AH39">
            <v>23</v>
          </cell>
          <cell r="AI39">
            <v>0.86956521739130432</v>
          </cell>
          <cell r="AJ39">
            <v>33</v>
          </cell>
          <cell r="AK39">
            <v>28.695652173913043</v>
          </cell>
          <cell r="AM39">
            <v>0</v>
          </cell>
          <cell r="AN39">
            <v>0</v>
          </cell>
          <cell r="AO39">
            <v>10</v>
          </cell>
          <cell r="AP39">
            <v>0</v>
          </cell>
        </row>
        <row r="40">
          <cell r="G40">
            <v>2056</v>
          </cell>
          <cell r="H40" t="str">
            <v>OSS</v>
          </cell>
          <cell r="I40">
            <v>12000</v>
          </cell>
          <cell r="J40">
            <v>0</v>
          </cell>
          <cell r="K40">
            <v>12000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30446</v>
          </cell>
          <cell r="V40">
            <v>0</v>
          </cell>
          <cell r="W40">
            <v>29100</v>
          </cell>
          <cell r="X40">
            <v>0</v>
          </cell>
          <cell r="Y40">
            <v>0</v>
          </cell>
          <cell r="Z40">
            <v>0</v>
          </cell>
          <cell r="AA40">
            <v>9000</v>
          </cell>
          <cell r="AB40">
            <v>0</v>
          </cell>
          <cell r="AC40">
            <v>9000</v>
          </cell>
          <cell r="AD40">
            <v>1000</v>
          </cell>
          <cell r="AE40">
            <v>80</v>
          </cell>
          <cell r="AF40">
            <v>1000</v>
          </cell>
          <cell r="AG40">
            <v>50</v>
          </cell>
          <cell r="AH40">
            <v>27</v>
          </cell>
          <cell r="AI40">
            <v>1</v>
          </cell>
          <cell r="AJ40">
            <v>50</v>
          </cell>
          <cell r="AK40">
            <v>50</v>
          </cell>
          <cell r="AM40">
            <v>0</v>
          </cell>
          <cell r="AN40">
            <v>0</v>
          </cell>
          <cell r="AO40">
            <v>10</v>
          </cell>
          <cell r="AP40">
            <v>0</v>
          </cell>
        </row>
        <row r="41">
          <cell r="G41">
            <v>2242</v>
          </cell>
          <cell r="H41" t="str">
            <v>OSS</v>
          </cell>
          <cell r="I41">
            <v>0</v>
          </cell>
          <cell r="J41">
            <v>0</v>
          </cell>
          <cell r="K41">
            <v>0</v>
          </cell>
          <cell r="L41">
            <v>75</v>
          </cell>
          <cell r="M41">
            <v>225</v>
          </cell>
          <cell r="N41">
            <v>150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5300</v>
          </cell>
          <cell r="V41">
            <v>8600</v>
          </cell>
          <cell r="W41">
            <v>10600</v>
          </cell>
          <cell r="X41">
            <v>0</v>
          </cell>
          <cell r="Y41">
            <v>0</v>
          </cell>
          <cell r="Z41">
            <v>0</v>
          </cell>
          <cell r="AA41">
            <v>500</v>
          </cell>
          <cell r="AB41">
            <v>0</v>
          </cell>
          <cell r="AC41">
            <v>1000</v>
          </cell>
          <cell r="AD41">
            <v>700</v>
          </cell>
          <cell r="AE41">
            <v>0</v>
          </cell>
          <cell r="AF41">
            <v>1400</v>
          </cell>
          <cell r="AG41">
            <v>19</v>
          </cell>
          <cell r="AH41">
            <v>10</v>
          </cell>
          <cell r="AI41">
            <v>0.9</v>
          </cell>
          <cell r="AJ41">
            <v>19</v>
          </cell>
          <cell r="AK41">
            <v>17.100000000000001</v>
          </cell>
          <cell r="AM41">
            <v>2.6281577315144148E-4</v>
          </cell>
          <cell r="AN41">
            <v>26.281577315144148</v>
          </cell>
          <cell r="AO41">
            <v>10</v>
          </cell>
          <cell r="AP41">
            <v>30</v>
          </cell>
        </row>
        <row r="42">
          <cell r="G42">
            <v>1686</v>
          </cell>
          <cell r="H42" t="str">
            <v>OSS</v>
          </cell>
          <cell r="I42">
            <v>0</v>
          </cell>
          <cell r="J42">
            <v>0</v>
          </cell>
          <cell r="K42">
            <v>0</v>
          </cell>
          <cell r="L42">
            <v>400</v>
          </cell>
          <cell r="M42">
            <v>27</v>
          </cell>
          <cell r="N42">
            <v>700</v>
          </cell>
          <cell r="O42">
            <v>300</v>
          </cell>
          <cell r="P42">
            <v>76</v>
          </cell>
          <cell r="Q42">
            <v>500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2050</v>
          </cell>
          <cell r="AB42">
            <v>1346</v>
          </cell>
          <cell r="AC42">
            <v>2000</v>
          </cell>
          <cell r="AD42">
            <v>0</v>
          </cell>
          <cell r="AE42">
            <v>0</v>
          </cell>
          <cell r="AF42">
            <v>0</v>
          </cell>
          <cell r="AG42">
            <v>30</v>
          </cell>
          <cell r="AH42">
            <v>20</v>
          </cell>
          <cell r="AI42">
            <v>0.8</v>
          </cell>
          <cell r="AJ42">
            <v>30</v>
          </cell>
          <cell r="AK42">
            <v>24</v>
          </cell>
          <cell r="AM42">
            <v>1.2264736080400602E-3</v>
          </cell>
          <cell r="AN42">
            <v>122.64736080400603</v>
          </cell>
          <cell r="AO42">
            <v>10</v>
          </cell>
          <cell r="AP42">
            <v>120</v>
          </cell>
        </row>
        <row r="43">
          <cell r="G43">
            <v>2187</v>
          </cell>
          <cell r="H43" t="str">
            <v>OSS</v>
          </cell>
          <cell r="I43">
            <v>0</v>
          </cell>
          <cell r="J43">
            <v>0</v>
          </cell>
          <cell r="K43">
            <v>0</v>
          </cell>
          <cell r="L43">
            <v>400</v>
          </cell>
          <cell r="M43">
            <v>0</v>
          </cell>
          <cell r="N43">
            <v>800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1000</v>
          </cell>
          <cell r="V43">
            <v>85</v>
          </cell>
          <cell r="W43">
            <v>2000</v>
          </cell>
          <cell r="X43">
            <v>0</v>
          </cell>
          <cell r="Y43">
            <v>0</v>
          </cell>
          <cell r="Z43">
            <v>0</v>
          </cell>
          <cell r="AA43">
            <v>2500</v>
          </cell>
          <cell r="AB43">
            <v>2300</v>
          </cell>
          <cell r="AC43">
            <v>5000</v>
          </cell>
          <cell r="AD43">
            <v>400</v>
          </cell>
          <cell r="AE43">
            <v>350</v>
          </cell>
          <cell r="AF43">
            <v>800</v>
          </cell>
          <cell r="AG43">
            <v>44</v>
          </cell>
          <cell r="AH43">
            <v>8</v>
          </cell>
          <cell r="AI43">
            <v>1</v>
          </cell>
          <cell r="AJ43">
            <v>44</v>
          </cell>
          <cell r="AK43">
            <v>44</v>
          </cell>
          <cell r="AM43">
            <v>1.4016841234743545E-3</v>
          </cell>
          <cell r="AN43">
            <v>140.16841234743544</v>
          </cell>
          <cell r="AO43">
            <v>10</v>
          </cell>
          <cell r="AP43">
            <v>140</v>
          </cell>
        </row>
        <row r="44">
          <cell r="G44">
            <v>1700</v>
          </cell>
          <cell r="H44" t="str">
            <v>OSS</v>
          </cell>
          <cell r="I44">
            <v>81</v>
          </cell>
          <cell r="J44">
            <v>5</v>
          </cell>
          <cell r="K44">
            <v>162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5580</v>
          </cell>
          <cell r="V44">
            <v>842</v>
          </cell>
          <cell r="W44">
            <v>11160</v>
          </cell>
          <cell r="X44">
            <v>0</v>
          </cell>
          <cell r="Y44">
            <v>0</v>
          </cell>
          <cell r="Z44">
            <v>0</v>
          </cell>
          <cell r="AA44">
            <v>4371</v>
          </cell>
          <cell r="AB44">
            <v>1223</v>
          </cell>
          <cell r="AC44">
            <v>8742</v>
          </cell>
          <cell r="AD44">
            <v>3979</v>
          </cell>
          <cell r="AE44">
            <v>1091</v>
          </cell>
          <cell r="AF44">
            <v>7958</v>
          </cell>
          <cell r="AG44">
            <v>0</v>
          </cell>
          <cell r="AH44">
            <v>21</v>
          </cell>
          <cell r="AI44">
            <v>0.95238095238095233</v>
          </cell>
          <cell r="AJ44">
            <v>21</v>
          </cell>
          <cell r="AK44">
            <v>20</v>
          </cell>
          <cell r="AM44">
            <v>0</v>
          </cell>
          <cell r="AN44">
            <v>0</v>
          </cell>
          <cell r="AO44">
            <v>10</v>
          </cell>
          <cell r="AP44">
            <v>0</v>
          </cell>
        </row>
        <row r="45">
          <cell r="G45">
            <v>2177</v>
          </cell>
          <cell r="H45" t="str">
            <v>OSS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411</v>
          </cell>
          <cell r="P45">
            <v>33</v>
          </cell>
          <cell r="Q45">
            <v>822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2880</v>
          </cell>
          <cell r="AE45">
            <v>56</v>
          </cell>
          <cell r="AF45">
            <v>1500</v>
          </cell>
          <cell r="AG45">
            <v>0</v>
          </cell>
          <cell r="AH45">
            <v>20</v>
          </cell>
          <cell r="AI45">
            <v>0.95</v>
          </cell>
          <cell r="AJ45">
            <v>20</v>
          </cell>
          <cell r="AK45">
            <v>19</v>
          </cell>
          <cell r="AM45">
            <v>0</v>
          </cell>
          <cell r="AN45">
            <v>0</v>
          </cell>
          <cell r="AO45">
            <v>10</v>
          </cell>
          <cell r="AP45">
            <v>0</v>
          </cell>
        </row>
        <row r="46">
          <cell r="G46">
            <v>2803</v>
          </cell>
          <cell r="H46" t="str">
            <v>OSS</v>
          </cell>
          <cell r="I46">
            <v>15</v>
          </cell>
          <cell r="J46">
            <v>39</v>
          </cell>
          <cell r="K46">
            <v>30</v>
          </cell>
          <cell r="L46">
            <v>0</v>
          </cell>
          <cell r="M46">
            <v>0</v>
          </cell>
          <cell r="N46">
            <v>0</v>
          </cell>
          <cell r="O46">
            <v>20</v>
          </cell>
          <cell r="P46">
            <v>40</v>
          </cell>
          <cell r="Q46">
            <v>40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170</v>
          </cell>
          <cell r="AB46">
            <v>813</v>
          </cell>
          <cell r="AC46">
            <v>340</v>
          </cell>
          <cell r="AD46">
            <v>10</v>
          </cell>
          <cell r="AE46">
            <v>32</v>
          </cell>
          <cell r="AF46">
            <v>20</v>
          </cell>
          <cell r="AG46">
            <v>0</v>
          </cell>
          <cell r="AH46">
            <v>0</v>
          </cell>
          <cell r="AI46" t="e">
            <v>#DIV/0!</v>
          </cell>
          <cell r="AJ46">
            <v>0</v>
          </cell>
          <cell r="AK46">
            <v>0</v>
          </cell>
          <cell r="AM46">
            <v>0</v>
          </cell>
          <cell r="AN46">
            <v>0</v>
          </cell>
          <cell r="AO46">
            <v>10</v>
          </cell>
          <cell r="AP46">
            <v>0</v>
          </cell>
        </row>
        <row r="47">
          <cell r="G47">
            <v>1689</v>
          </cell>
          <cell r="H47" t="str">
            <v>OSS</v>
          </cell>
          <cell r="I47">
            <v>633</v>
          </cell>
          <cell r="J47">
            <v>0</v>
          </cell>
          <cell r="K47">
            <v>1300</v>
          </cell>
          <cell r="L47">
            <v>1266</v>
          </cell>
          <cell r="M47">
            <v>0</v>
          </cell>
          <cell r="N47">
            <v>2500</v>
          </cell>
          <cell r="O47">
            <v>60</v>
          </cell>
          <cell r="P47">
            <v>0</v>
          </cell>
          <cell r="Q47">
            <v>120</v>
          </cell>
          <cell r="R47">
            <v>30</v>
          </cell>
          <cell r="S47">
            <v>0</v>
          </cell>
          <cell r="T47">
            <v>60</v>
          </cell>
          <cell r="U47">
            <v>1781</v>
          </cell>
          <cell r="V47">
            <v>1031</v>
          </cell>
          <cell r="W47">
            <v>3600</v>
          </cell>
          <cell r="X47">
            <v>300</v>
          </cell>
          <cell r="Y47">
            <v>0</v>
          </cell>
          <cell r="Z47">
            <v>600</v>
          </cell>
          <cell r="AA47">
            <v>1335</v>
          </cell>
          <cell r="AB47">
            <v>666</v>
          </cell>
          <cell r="AC47">
            <v>2670</v>
          </cell>
          <cell r="AD47">
            <v>245</v>
          </cell>
          <cell r="AE47">
            <v>500</v>
          </cell>
          <cell r="AF47">
            <v>400</v>
          </cell>
          <cell r="AG47">
            <v>20</v>
          </cell>
          <cell r="AH47">
            <v>10</v>
          </cell>
          <cell r="AI47">
            <v>0.7</v>
          </cell>
          <cell r="AJ47">
            <v>20</v>
          </cell>
          <cell r="AK47">
            <v>14</v>
          </cell>
          <cell r="AM47">
            <v>4.3802628858573573E-3</v>
          </cell>
          <cell r="AN47">
            <v>438.02628858573576</v>
          </cell>
          <cell r="AO47">
            <v>10</v>
          </cell>
          <cell r="AP47">
            <v>430</v>
          </cell>
        </row>
        <row r="48">
          <cell r="G48">
            <v>2276</v>
          </cell>
          <cell r="H48" t="str">
            <v>OSS</v>
          </cell>
          <cell r="I48">
            <v>0</v>
          </cell>
          <cell r="J48">
            <v>0</v>
          </cell>
          <cell r="K48">
            <v>0</v>
          </cell>
          <cell r="L48">
            <v>5100</v>
          </cell>
          <cell r="M48">
            <v>800</v>
          </cell>
          <cell r="N48">
            <v>10000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4500</v>
          </cell>
          <cell r="AE48">
            <v>3125</v>
          </cell>
          <cell r="AF48">
            <v>3000</v>
          </cell>
          <cell r="AG48">
            <v>72</v>
          </cell>
          <cell r="AH48">
            <v>41</v>
          </cell>
          <cell r="AI48">
            <v>0.95121951219512191</v>
          </cell>
          <cell r="AJ48">
            <v>72</v>
          </cell>
          <cell r="AK48">
            <v>68.487804878048777</v>
          </cell>
          <cell r="AM48">
            <v>1.7521051543429429E-2</v>
          </cell>
          <cell r="AN48">
            <v>1752.105154342943</v>
          </cell>
          <cell r="AO48">
            <v>10</v>
          </cell>
          <cell r="AP48">
            <v>1750</v>
          </cell>
        </row>
        <row r="49">
          <cell r="G49">
            <v>2060</v>
          </cell>
          <cell r="H49" t="str">
            <v>OSS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2660</v>
          </cell>
          <cell r="P49">
            <v>801</v>
          </cell>
          <cell r="Q49">
            <v>5320</v>
          </cell>
          <cell r="R49">
            <v>0</v>
          </cell>
          <cell r="S49">
            <v>0</v>
          </cell>
          <cell r="T49">
            <v>0</v>
          </cell>
          <cell r="U49">
            <v>5110</v>
          </cell>
          <cell r="V49">
            <v>1766</v>
          </cell>
          <cell r="W49">
            <v>10220</v>
          </cell>
          <cell r="X49">
            <v>0</v>
          </cell>
          <cell r="Y49">
            <v>0</v>
          </cell>
          <cell r="Z49">
            <v>0</v>
          </cell>
          <cell r="AA49">
            <v>7000</v>
          </cell>
          <cell r="AB49">
            <v>1319</v>
          </cell>
          <cell r="AC49">
            <v>14000</v>
          </cell>
          <cell r="AD49">
            <v>3851</v>
          </cell>
          <cell r="AE49">
            <v>3953</v>
          </cell>
          <cell r="AF49">
            <v>7702</v>
          </cell>
          <cell r="AG49">
            <v>0</v>
          </cell>
          <cell r="AH49">
            <v>40</v>
          </cell>
          <cell r="AI49">
            <v>0.875</v>
          </cell>
          <cell r="AJ49">
            <v>40</v>
          </cell>
          <cell r="AK49">
            <v>35</v>
          </cell>
          <cell r="AM49">
            <v>0</v>
          </cell>
          <cell r="AN49">
            <v>0</v>
          </cell>
          <cell r="AO49">
            <v>10</v>
          </cell>
          <cell r="AP49">
            <v>0</v>
          </cell>
        </row>
        <row r="50">
          <cell r="G50">
            <v>2220</v>
          </cell>
          <cell r="H50" t="str">
            <v>OSS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8000</v>
          </cell>
          <cell r="P50">
            <v>874</v>
          </cell>
          <cell r="Q50">
            <v>8000</v>
          </cell>
          <cell r="R50">
            <v>0</v>
          </cell>
          <cell r="S50">
            <v>0</v>
          </cell>
          <cell r="T50">
            <v>0</v>
          </cell>
          <cell r="U50">
            <v>9000</v>
          </cell>
          <cell r="V50">
            <v>0</v>
          </cell>
          <cell r="W50">
            <v>9000</v>
          </cell>
          <cell r="X50">
            <v>0</v>
          </cell>
          <cell r="Y50">
            <v>0</v>
          </cell>
          <cell r="Z50">
            <v>0</v>
          </cell>
          <cell r="AA50">
            <v>9000</v>
          </cell>
          <cell r="AB50">
            <v>276</v>
          </cell>
          <cell r="AC50">
            <v>9000</v>
          </cell>
          <cell r="AD50">
            <v>5000</v>
          </cell>
          <cell r="AE50">
            <v>1774</v>
          </cell>
          <cell r="AF50">
            <v>5000</v>
          </cell>
          <cell r="AG50">
            <v>38</v>
          </cell>
          <cell r="AH50">
            <v>11</v>
          </cell>
          <cell r="AI50">
            <v>0.72727272727272729</v>
          </cell>
          <cell r="AJ50">
            <v>38</v>
          </cell>
          <cell r="AK50">
            <v>27.636363636363637</v>
          </cell>
          <cell r="AM50">
            <v>0</v>
          </cell>
          <cell r="AN50">
            <v>0</v>
          </cell>
          <cell r="AO50">
            <v>10</v>
          </cell>
          <cell r="AP50">
            <v>0</v>
          </cell>
        </row>
        <row r="51">
          <cell r="G51">
            <v>2057</v>
          </cell>
          <cell r="H51" t="str">
            <v>OSS</v>
          </cell>
          <cell r="I51">
            <v>0</v>
          </cell>
          <cell r="J51">
            <v>0</v>
          </cell>
          <cell r="K51">
            <v>0</v>
          </cell>
          <cell r="L51">
            <v>3150</v>
          </cell>
          <cell r="M51">
            <v>213</v>
          </cell>
          <cell r="N51">
            <v>4000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8040</v>
          </cell>
          <cell r="V51">
            <v>97</v>
          </cell>
          <cell r="W51">
            <v>7000</v>
          </cell>
          <cell r="X51">
            <v>0</v>
          </cell>
          <cell r="Y51">
            <v>0</v>
          </cell>
          <cell r="Z51">
            <v>0</v>
          </cell>
          <cell r="AA51">
            <v>19050</v>
          </cell>
          <cell r="AB51">
            <v>3012</v>
          </cell>
          <cell r="AC51">
            <v>8000</v>
          </cell>
          <cell r="AD51">
            <v>2700</v>
          </cell>
          <cell r="AE51">
            <v>610</v>
          </cell>
          <cell r="AF51">
            <v>1500</v>
          </cell>
          <cell r="AG51">
            <v>45</v>
          </cell>
          <cell r="AH51">
            <v>30</v>
          </cell>
          <cell r="AI51">
            <v>0.83333333333333337</v>
          </cell>
          <cell r="AJ51">
            <v>45</v>
          </cell>
          <cell r="AK51">
            <v>37.5</v>
          </cell>
          <cell r="AM51">
            <v>7.0084206173717722E-3</v>
          </cell>
          <cell r="AN51">
            <v>700.84206173717723</v>
          </cell>
          <cell r="AO51">
            <v>10</v>
          </cell>
          <cell r="AP51">
            <v>700</v>
          </cell>
        </row>
        <row r="52">
          <cell r="G52">
            <v>1684</v>
          </cell>
          <cell r="H52" t="str">
            <v>OSS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4866</v>
          </cell>
          <cell r="AE52">
            <v>4140</v>
          </cell>
          <cell r="AF52">
            <v>9700</v>
          </cell>
          <cell r="AG52">
            <v>0</v>
          </cell>
          <cell r="AH52">
            <v>16</v>
          </cell>
          <cell r="AI52">
            <v>0.9375</v>
          </cell>
          <cell r="AJ52">
            <v>16</v>
          </cell>
          <cell r="AK52">
            <v>15</v>
          </cell>
          <cell r="AM52">
            <v>0</v>
          </cell>
          <cell r="AN52">
            <v>0</v>
          </cell>
          <cell r="AO52">
            <v>10</v>
          </cell>
          <cell r="AP52">
            <v>0</v>
          </cell>
        </row>
        <row r="53">
          <cell r="G53">
            <v>1704</v>
          </cell>
          <cell r="H53" t="str">
            <v>OSS</v>
          </cell>
          <cell r="I53">
            <v>1450</v>
          </cell>
          <cell r="J53">
            <v>0</v>
          </cell>
          <cell r="K53">
            <v>2900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3000</v>
          </cell>
          <cell r="V53">
            <v>0</v>
          </cell>
          <cell r="W53">
            <v>6000</v>
          </cell>
          <cell r="X53">
            <v>0</v>
          </cell>
          <cell r="Y53">
            <v>0</v>
          </cell>
          <cell r="Z53">
            <v>0</v>
          </cell>
          <cell r="AA53">
            <v>5800</v>
          </cell>
          <cell r="AB53">
            <v>660</v>
          </cell>
          <cell r="AC53">
            <v>11600</v>
          </cell>
          <cell r="AD53">
            <v>600</v>
          </cell>
          <cell r="AE53">
            <v>0</v>
          </cell>
          <cell r="AF53">
            <v>1200</v>
          </cell>
          <cell r="AG53">
            <v>33</v>
          </cell>
          <cell r="AH53">
            <v>21</v>
          </cell>
          <cell r="AI53">
            <v>0.80952380952380953</v>
          </cell>
          <cell r="AJ53">
            <v>33</v>
          </cell>
          <cell r="AK53">
            <v>26.714285714285715</v>
          </cell>
          <cell r="AM53">
            <v>0</v>
          </cell>
          <cell r="AN53">
            <v>0</v>
          </cell>
          <cell r="AO53">
            <v>10</v>
          </cell>
          <cell r="AP53">
            <v>0</v>
          </cell>
        </row>
        <row r="54">
          <cell r="G54">
            <v>1703</v>
          </cell>
          <cell r="H54" t="str">
            <v>OSS</v>
          </cell>
          <cell r="I54">
            <v>325</v>
          </cell>
          <cell r="J54">
            <v>400</v>
          </cell>
          <cell r="K54">
            <v>650</v>
          </cell>
          <cell r="L54">
            <v>13</v>
          </cell>
          <cell r="M54">
            <v>275</v>
          </cell>
          <cell r="N54">
            <v>0</v>
          </cell>
          <cell r="O54">
            <v>2064</v>
          </cell>
          <cell r="P54">
            <v>900</v>
          </cell>
          <cell r="Q54">
            <v>4128</v>
          </cell>
          <cell r="R54">
            <v>80</v>
          </cell>
          <cell r="S54">
            <v>0</v>
          </cell>
          <cell r="T54">
            <v>160</v>
          </cell>
          <cell r="U54">
            <v>2280</v>
          </cell>
          <cell r="V54">
            <v>5150</v>
          </cell>
          <cell r="W54">
            <v>4560</v>
          </cell>
          <cell r="X54">
            <v>0</v>
          </cell>
          <cell r="Y54">
            <v>0</v>
          </cell>
          <cell r="Z54">
            <v>0</v>
          </cell>
          <cell r="AA54">
            <v>1030</v>
          </cell>
          <cell r="AB54">
            <v>2490</v>
          </cell>
          <cell r="AC54">
            <v>2060</v>
          </cell>
          <cell r="AD54">
            <v>4</v>
          </cell>
          <cell r="AE54">
            <v>37</v>
          </cell>
          <cell r="AF54">
            <v>0</v>
          </cell>
          <cell r="AG54">
            <v>20</v>
          </cell>
          <cell r="AH54">
            <v>21</v>
          </cell>
          <cell r="AI54">
            <v>0.90476190476190477</v>
          </cell>
          <cell r="AJ54">
            <v>21</v>
          </cell>
          <cell r="AK54">
            <v>19</v>
          </cell>
          <cell r="AM54">
            <v>0</v>
          </cell>
          <cell r="AN54">
            <v>0</v>
          </cell>
          <cell r="AO54">
            <v>10</v>
          </cell>
          <cell r="AP54">
            <v>0</v>
          </cell>
        </row>
        <row r="55">
          <cell r="G55">
            <v>1687</v>
          </cell>
          <cell r="H55" t="str">
            <v>OSS</v>
          </cell>
          <cell r="I55">
            <v>900</v>
          </cell>
          <cell r="J55">
            <v>0</v>
          </cell>
          <cell r="K55">
            <v>1800</v>
          </cell>
          <cell r="L55">
            <v>1250</v>
          </cell>
          <cell r="M55">
            <v>35</v>
          </cell>
          <cell r="N55">
            <v>2500</v>
          </cell>
          <cell r="O55">
            <v>2015</v>
          </cell>
          <cell r="P55">
            <v>0</v>
          </cell>
          <cell r="Q55">
            <v>4030</v>
          </cell>
          <cell r="R55">
            <v>1010</v>
          </cell>
          <cell r="S55">
            <v>0</v>
          </cell>
          <cell r="T55">
            <v>2020</v>
          </cell>
          <cell r="U55">
            <v>4315</v>
          </cell>
          <cell r="V55">
            <v>0</v>
          </cell>
          <cell r="W55">
            <v>8623</v>
          </cell>
          <cell r="X55">
            <v>885</v>
          </cell>
          <cell r="Y55">
            <v>0</v>
          </cell>
          <cell r="Z55">
            <v>1770</v>
          </cell>
          <cell r="AA55">
            <v>4401</v>
          </cell>
          <cell r="AB55">
            <v>120</v>
          </cell>
          <cell r="AC55">
            <v>8800</v>
          </cell>
          <cell r="AD55">
            <v>4401</v>
          </cell>
          <cell r="AE55">
            <v>120</v>
          </cell>
          <cell r="AF55">
            <v>8800</v>
          </cell>
          <cell r="AG55">
            <v>40</v>
          </cell>
          <cell r="AH55">
            <v>13</v>
          </cell>
          <cell r="AI55">
            <v>1</v>
          </cell>
          <cell r="AJ55">
            <v>40</v>
          </cell>
          <cell r="AK55">
            <v>40</v>
          </cell>
          <cell r="AM55">
            <v>4.3802628858573573E-3</v>
          </cell>
          <cell r="AN55">
            <v>438.02628858573576</v>
          </cell>
          <cell r="AO55">
            <v>10</v>
          </cell>
          <cell r="AP55">
            <v>440</v>
          </cell>
        </row>
        <row r="56">
          <cell r="G56">
            <v>2172</v>
          </cell>
          <cell r="H56" t="str">
            <v>OSS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50</v>
          </cell>
          <cell r="O56">
            <v>11</v>
          </cell>
          <cell r="P56">
            <v>52</v>
          </cell>
          <cell r="Q56">
            <v>20</v>
          </cell>
          <cell r="R56">
            <v>0</v>
          </cell>
          <cell r="S56">
            <v>0</v>
          </cell>
          <cell r="T56">
            <v>0</v>
          </cell>
          <cell r="U56">
            <v>117</v>
          </cell>
          <cell r="V56">
            <v>1320</v>
          </cell>
          <cell r="W56">
            <v>200</v>
          </cell>
          <cell r="X56">
            <v>0</v>
          </cell>
          <cell r="Y56">
            <v>0</v>
          </cell>
          <cell r="Z56">
            <v>0</v>
          </cell>
          <cell r="AA56">
            <v>18</v>
          </cell>
          <cell r="AB56">
            <v>103</v>
          </cell>
          <cell r="AC56">
            <v>20</v>
          </cell>
          <cell r="AD56">
            <v>1</v>
          </cell>
          <cell r="AE56">
            <v>41</v>
          </cell>
          <cell r="AF56">
            <v>2</v>
          </cell>
          <cell r="AG56">
            <v>0</v>
          </cell>
          <cell r="AH56">
            <v>0</v>
          </cell>
          <cell r="AI56" t="e">
            <v>#DIV/0!</v>
          </cell>
          <cell r="AJ56">
            <v>0</v>
          </cell>
          <cell r="AK56">
            <v>0</v>
          </cell>
          <cell r="AM56">
            <v>8.7605257717147155E-5</v>
          </cell>
          <cell r="AN56">
            <v>8.7605257717147147</v>
          </cell>
          <cell r="AO56">
            <v>10</v>
          </cell>
          <cell r="AP56">
            <v>20</v>
          </cell>
        </row>
        <row r="57">
          <cell r="G57">
            <v>2234</v>
          </cell>
          <cell r="H57" t="str">
            <v>OSS</v>
          </cell>
          <cell r="I57">
            <v>2800</v>
          </cell>
          <cell r="J57">
            <v>337</v>
          </cell>
          <cell r="K57">
            <v>2800</v>
          </cell>
          <cell r="L57">
            <v>1400</v>
          </cell>
          <cell r="M57">
            <v>1071</v>
          </cell>
          <cell r="N57">
            <v>1400</v>
          </cell>
          <cell r="O57">
            <v>2800</v>
          </cell>
          <cell r="P57">
            <v>6129</v>
          </cell>
          <cell r="Q57">
            <v>2800</v>
          </cell>
          <cell r="R57">
            <v>1400</v>
          </cell>
          <cell r="S57">
            <v>1500</v>
          </cell>
          <cell r="T57">
            <v>1400</v>
          </cell>
          <cell r="U57">
            <v>8873</v>
          </cell>
          <cell r="V57">
            <v>7478</v>
          </cell>
          <cell r="W57">
            <v>9000</v>
          </cell>
          <cell r="X57">
            <v>0</v>
          </cell>
          <cell r="Y57">
            <v>0</v>
          </cell>
          <cell r="Z57">
            <v>0</v>
          </cell>
          <cell r="AA57">
            <v>2144</v>
          </cell>
          <cell r="AB57">
            <v>1077</v>
          </cell>
          <cell r="AC57">
            <v>1700</v>
          </cell>
          <cell r="AD57">
            <v>2800</v>
          </cell>
          <cell r="AE57">
            <v>500</v>
          </cell>
          <cell r="AF57">
            <v>2800</v>
          </cell>
          <cell r="AG57">
            <v>0</v>
          </cell>
          <cell r="AH57">
            <v>49</v>
          </cell>
          <cell r="AI57">
            <v>1</v>
          </cell>
          <cell r="AJ57">
            <v>49</v>
          </cell>
          <cell r="AK57">
            <v>49</v>
          </cell>
          <cell r="AM57">
            <v>2.4529472160801204E-3</v>
          </cell>
          <cell r="AN57">
            <v>245.29472160801205</v>
          </cell>
          <cell r="AO57">
            <v>10</v>
          </cell>
          <cell r="AP57">
            <v>250</v>
          </cell>
        </row>
        <row r="58">
          <cell r="G58">
            <v>1790</v>
          </cell>
          <cell r="H58" t="str">
            <v>OSS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</v>
          </cell>
          <cell r="P58">
            <v>130</v>
          </cell>
          <cell r="Q58">
            <v>60</v>
          </cell>
          <cell r="R58">
            <v>0</v>
          </cell>
          <cell r="S58">
            <v>0</v>
          </cell>
          <cell r="T58">
            <v>0</v>
          </cell>
          <cell r="U58">
            <v>928</v>
          </cell>
          <cell r="V58">
            <v>732</v>
          </cell>
          <cell r="W58">
            <v>1860</v>
          </cell>
          <cell r="X58">
            <v>0</v>
          </cell>
          <cell r="Y58">
            <v>0</v>
          </cell>
          <cell r="Z58">
            <v>0</v>
          </cell>
          <cell r="AA58">
            <v>338</v>
          </cell>
          <cell r="AB58">
            <v>146</v>
          </cell>
          <cell r="AC58">
            <v>660</v>
          </cell>
          <cell r="AD58">
            <v>286</v>
          </cell>
          <cell r="AE58">
            <v>70</v>
          </cell>
          <cell r="AF58">
            <v>540</v>
          </cell>
          <cell r="AG58">
            <v>28</v>
          </cell>
          <cell r="AH58">
            <v>1</v>
          </cell>
          <cell r="AI58">
            <v>1</v>
          </cell>
          <cell r="AJ58">
            <v>28</v>
          </cell>
          <cell r="AK58">
            <v>28</v>
          </cell>
          <cell r="AM58">
            <v>0</v>
          </cell>
          <cell r="AN58">
            <v>0</v>
          </cell>
          <cell r="AO58">
            <v>10</v>
          </cell>
          <cell r="AP58">
            <v>0</v>
          </cell>
        </row>
        <row r="59">
          <cell r="G59">
            <v>1683</v>
          </cell>
          <cell r="H59" t="str">
            <v>OSS</v>
          </cell>
          <cell r="I59">
            <v>200</v>
          </cell>
          <cell r="J59">
            <v>25</v>
          </cell>
          <cell r="K59">
            <v>400</v>
          </cell>
          <cell r="L59">
            <v>1000</v>
          </cell>
          <cell r="M59">
            <v>25</v>
          </cell>
          <cell r="N59">
            <v>2000</v>
          </cell>
          <cell r="O59">
            <v>1000</v>
          </cell>
          <cell r="P59">
            <v>0</v>
          </cell>
          <cell r="Q59">
            <v>2000</v>
          </cell>
          <cell r="R59">
            <v>8000</v>
          </cell>
          <cell r="S59">
            <v>1655</v>
          </cell>
          <cell r="T59">
            <v>16000</v>
          </cell>
          <cell r="U59">
            <v>10000</v>
          </cell>
          <cell r="V59">
            <v>307</v>
          </cell>
          <cell r="W59">
            <v>20000</v>
          </cell>
          <cell r="X59">
            <v>0</v>
          </cell>
          <cell r="Y59">
            <v>0</v>
          </cell>
          <cell r="Z59">
            <v>0</v>
          </cell>
          <cell r="AA59">
            <v>5000</v>
          </cell>
          <cell r="AB59">
            <v>6</v>
          </cell>
          <cell r="AC59">
            <v>10000</v>
          </cell>
          <cell r="AD59">
            <v>6500</v>
          </cell>
          <cell r="AE59">
            <v>1581</v>
          </cell>
          <cell r="AF59">
            <v>13000</v>
          </cell>
          <cell r="AG59">
            <v>66</v>
          </cell>
          <cell r="AH59">
            <v>61</v>
          </cell>
          <cell r="AI59">
            <v>1</v>
          </cell>
          <cell r="AJ59">
            <v>66</v>
          </cell>
          <cell r="AK59">
            <v>66</v>
          </cell>
          <cell r="AM59">
            <v>3.5042103086858861E-3</v>
          </cell>
          <cell r="AN59">
            <v>350.42103086858862</v>
          </cell>
          <cell r="AO59">
            <v>10</v>
          </cell>
          <cell r="AP59">
            <v>350</v>
          </cell>
        </row>
        <row r="60">
          <cell r="G60">
            <v>1963</v>
          </cell>
          <cell r="H60" t="str">
            <v>OSS</v>
          </cell>
          <cell r="I60">
            <v>1500</v>
          </cell>
          <cell r="J60">
            <v>27</v>
          </cell>
          <cell r="K60">
            <v>1500</v>
          </cell>
          <cell r="L60">
            <v>750</v>
          </cell>
          <cell r="M60">
            <v>38</v>
          </cell>
          <cell r="N60">
            <v>750</v>
          </cell>
          <cell r="O60">
            <v>2100</v>
          </cell>
          <cell r="P60">
            <v>440</v>
          </cell>
          <cell r="Q60">
            <v>500</v>
          </cell>
          <cell r="R60">
            <v>1050</v>
          </cell>
          <cell r="S60">
            <v>5</v>
          </cell>
          <cell r="T60">
            <v>300</v>
          </cell>
          <cell r="U60">
            <v>8000</v>
          </cell>
          <cell r="V60">
            <v>110</v>
          </cell>
          <cell r="W60">
            <v>16000</v>
          </cell>
          <cell r="X60">
            <v>250</v>
          </cell>
          <cell r="Y60">
            <v>0</v>
          </cell>
          <cell r="Z60">
            <v>500</v>
          </cell>
          <cell r="AA60">
            <v>2700</v>
          </cell>
          <cell r="AB60">
            <v>491</v>
          </cell>
          <cell r="AC60">
            <v>5400</v>
          </cell>
          <cell r="AD60">
            <v>3500</v>
          </cell>
          <cell r="AE60">
            <v>1096</v>
          </cell>
          <cell r="AF60">
            <v>7000</v>
          </cell>
          <cell r="AG60">
            <v>0</v>
          </cell>
          <cell r="AH60">
            <v>31</v>
          </cell>
          <cell r="AI60">
            <v>0.74193548387096775</v>
          </cell>
          <cell r="AJ60">
            <v>31</v>
          </cell>
          <cell r="AK60">
            <v>23</v>
          </cell>
          <cell r="AM60">
            <v>1.3140788657572072E-3</v>
          </cell>
          <cell r="AN60">
            <v>131.40788657572071</v>
          </cell>
          <cell r="AO60">
            <v>10</v>
          </cell>
          <cell r="AP60">
            <v>130</v>
          </cell>
        </row>
        <row r="61">
          <cell r="G61">
            <v>1702</v>
          </cell>
          <cell r="H61" t="str">
            <v>OSS</v>
          </cell>
          <cell r="I61">
            <v>0</v>
          </cell>
          <cell r="J61">
            <v>0</v>
          </cell>
          <cell r="K61">
            <v>0</v>
          </cell>
          <cell r="L61">
            <v>3510</v>
          </cell>
          <cell r="M61">
            <v>124</v>
          </cell>
          <cell r="N61">
            <v>3000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8100</v>
          </cell>
          <cell r="V61">
            <v>0</v>
          </cell>
          <cell r="W61">
            <v>16200</v>
          </cell>
          <cell r="X61">
            <v>0</v>
          </cell>
          <cell r="Y61">
            <v>0</v>
          </cell>
          <cell r="Z61">
            <v>0</v>
          </cell>
          <cell r="AA61">
            <v>6000</v>
          </cell>
          <cell r="AB61">
            <v>0</v>
          </cell>
          <cell r="AC61">
            <v>12000</v>
          </cell>
          <cell r="AD61">
            <v>3500</v>
          </cell>
          <cell r="AE61">
            <v>793</v>
          </cell>
          <cell r="AF61">
            <v>7000</v>
          </cell>
          <cell r="AG61">
            <v>40</v>
          </cell>
          <cell r="AH61">
            <v>20</v>
          </cell>
          <cell r="AI61">
            <v>1</v>
          </cell>
          <cell r="AJ61">
            <v>40</v>
          </cell>
          <cell r="AK61">
            <v>40</v>
          </cell>
          <cell r="AM61">
            <v>5.2563154630288289E-3</v>
          </cell>
          <cell r="AN61">
            <v>525.63154630288284</v>
          </cell>
          <cell r="AO61">
            <v>10</v>
          </cell>
          <cell r="AP61">
            <v>530</v>
          </cell>
        </row>
        <row r="62">
          <cell r="G62">
            <v>1685</v>
          </cell>
          <cell r="H62" t="str">
            <v>OSS</v>
          </cell>
          <cell r="I62">
            <v>0</v>
          </cell>
          <cell r="J62">
            <v>0</v>
          </cell>
          <cell r="K62">
            <v>0</v>
          </cell>
          <cell r="L62">
            <v>6900</v>
          </cell>
          <cell r="M62">
            <v>0</v>
          </cell>
          <cell r="N62">
            <v>13800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6660</v>
          </cell>
          <cell r="V62">
            <v>0</v>
          </cell>
          <cell r="W62">
            <v>13200</v>
          </cell>
          <cell r="X62">
            <v>0</v>
          </cell>
          <cell r="Y62">
            <v>0</v>
          </cell>
          <cell r="Z62">
            <v>0</v>
          </cell>
          <cell r="AA62">
            <v>3990</v>
          </cell>
          <cell r="AB62">
            <v>0</v>
          </cell>
          <cell r="AC62">
            <v>8000</v>
          </cell>
          <cell r="AD62">
            <v>4410</v>
          </cell>
          <cell r="AE62">
            <v>0</v>
          </cell>
          <cell r="AF62">
            <v>8800</v>
          </cell>
          <cell r="AG62">
            <v>30</v>
          </cell>
          <cell r="AH62">
            <v>31</v>
          </cell>
          <cell r="AI62">
            <v>1</v>
          </cell>
          <cell r="AJ62">
            <v>31</v>
          </cell>
          <cell r="AK62">
            <v>31</v>
          </cell>
          <cell r="AM62">
            <v>2.4179051129932613E-2</v>
          </cell>
          <cell r="AN62">
            <v>2417.9051129932614</v>
          </cell>
          <cell r="AO62">
            <v>10</v>
          </cell>
          <cell r="AP62">
            <v>2420</v>
          </cell>
        </row>
        <row r="63">
          <cell r="G63">
            <v>2173</v>
          </cell>
          <cell r="H63" t="str">
            <v>OSS</v>
          </cell>
          <cell r="I63">
            <v>4800</v>
          </cell>
          <cell r="J63">
            <v>576</v>
          </cell>
          <cell r="K63">
            <v>8000</v>
          </cell>
          <cell r="L63">
            <v>0</v>
          </cell>
          <cell r="M63">
            <v>0</v>
          </cell>
          <cell r="N63">
            <v>0</v>
          </cell>
          <cell r="O63">
            <v>11</v>
          </cell>
          <cell r="P63">
            <v>24</v>
          </cell>
          <cell r="Q63">
            <v>20</v>
          </cell>
          <cell r="R63">
            <v>0</v>
          </cell>
          <cell r="S63">
            <v>0</v>
          </cell>
          <cell r="T63">
            <v>0</v>
          </cell>
          <cell r="U63">
            <v>3550</v>
          </cell>
          <cell r="V63">
            <v>3373</v>
          </cell>
          <cell r="W63">
            <v>7000</v>
          </cell>
          <cell r="X63">
            <v>0</v>
          </cell>
          <cell r="Y63">
            <v>0</v>
          </cell>
          <cell r="Z63">
            <v>0</v>
          </cell>
          <cell r="AA63">
            <v>1990</v>
          </cell>
          <cell r="AB63">
            <v>90</v>
          </cell>
          <cell r="AC63">
            <v>3900</v>
          </cell>
          <cell r="AD63">
            <v>234</v>
          </cell>
          <cell r="AE63">
            <v>50</v>
          </cell>
          <cell r="AF63">
            <v>460</v>
          </cell>
          <cell r="AG63">
            <v>20</v>
          </cell>
          <cell r="AH63">
            <v>20</v>
          </cell>
          <cell r="AI63">
            <v>0.85</v>
          </cell>
          <cell r="AJ63">
            <v>20</v>
          </cell>
          <cell r="AK63">
            <v>17</v>
          </cell>
          <cell r="AM63">
            <v>0</v>
          </cell>
          <cell r="AN63">
            <v>0</v>
          </cell>
          <cell r="AO63">
            <v>10</v>
          </cell>
          <cell r="AP63">
            <v>0</v>
          </cell>
        </row>
        <row r="64">
          <cell r="G64">
            <v>1851</v>
          </cell>
          <cell r="H64" t="str">
            <v>OSS</v>
          </cell>
          <cell r="I64">
            <v>5760</v>
          </cell>
          <cell r="J64">
            <v>600</v>
          </cell>
          <cell r="K64">
            <v>5160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3870</v>
          </cell>
          <cell r="V64">
            <v>4687</v>
          </cell>
          <cell r="W64">
            <v>3053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2160</v>
          </cell>
          <cell r="AE64">
            <v>850</v>
          </cell>
          <cell r="AF64">
            <v>3470</v>
          </cell>
          <cell r="AG64">
            <v>45</v>
          </cell>
          <cell r="AH64">
            <v>13</v>
          </cell>
          <cell r="AI64">
            <v>0.92307692307692313</v>
          </cell>
          <cell r="AJ64">
            <v>45</v>
          </cell>
          <cell r="AK64">
            <v>41.53846153846154</v>
          </cell>
          <cell r="AM64">
            <v>0</v>
          </cell>
          <cell r="AN64">
            <v>0</v>
          </cell>
          <cell r="AO64">
            <v>10</v>
          </cell>
          <cell r="AP64">
            <v>0</v>
          </cell>
        </row>
        <row r="65">
          <cell r="G65">
            <v>1710</v>
          </cell>
          <cell r="H65" t="str">
            <v>OSS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2600</v>
          </cell>
          <cell r="S65">
            <v>500</v>
          </cell>
          <cell r="T65">
            <v>4800</v>
          </cell>
          <cell r="U65">
            <v>3700</v>
          </cell>
          <cell r="V65">
            <v>2600</v>
          </cell>
          <cell r="W65">
            <v>3700</v>
          </cell>
          <cell r="X65">
            <v>0</v>
          </cell>
          <cell r="Y65">
            <v>0</v>
          </cell>
          <cell r="Z65">
            <v>0</v>
          </cell>
          <cell r="AA65">
            <v>3900</v>
          </cell>
          <cell r="AB65">
            <v>1169</v>
          </cell>
          <cell r="AC65">
            <v>3900</v>
          </cell>
          <cell r="AD65">
            <v>0</v>
          </cell>
          <cell r="AE65">
            <v>0</v>
          </cell>
          <cell r="AF65">
            <v>0</v>
          </cell>
          <cell r="AG65">
            <v>30</v>
          </cell>
          <cell r="AH65">
            <v>28</v>
          </cell>
          <cell r="AI65">
            <v>1</v>
          </cell>
          <cell r="AJ65">
            <v>30</v>
          </cell>
          <cell r="AK65">
            <v>30</v>
          </cell>
          <cell r="AM65">
            <v>0</v>
          </cell>
          <cell r="AN65">
            <v>0</v>
          </cell>
          <cell r="AO65">
            <v>10</v>
          </cell>
          <cell r="AP65">
            <v>0</v>
          </cell>
        </row>
        <row r="66">
          <cell r="G66">
            <v>2275</v>
          </cell>
          <cell r="H66" t="str">
            <v>OSS</v>
          </cell>
          <cell r="I66">
            <v>200</v>
          </cell>
          <cell r="J66">
            <v>0</v>
          </cell>
          <cell r="K66">
            <v>400</v>
          </cell>
          <cell r="L66">
            <v>300</v>
          </cell>
          <cell r="M66">
            <v>0</v>
          </cell>
          <cell r="N66">
            <v>600</v>
          </cell>
          <cell r="O66">
            <v>400</v>
          </cell>
          <cell r="P66">
            <v>253</v>
          </cell>
          <cell r="Q66">
            <v>800</v>
          </cell>
          <cell r="R66">
            <v>400</v>
          </cell>
          <cell r="S66">
            <v>0</v>
          </cell>
          <cell r="T66">
            <v>800</v>
          </cell>
          <cell r="U66">
            <v>2000</v>
          </cell>
          <cell r="V66">
            <v>166</v>
          </cell>
          <cell r="W66">
            <v>4000</v>
          </cell>
          <cell r="X66">
            <v>50</v>
          </cell>
          <cell r="Y66">
            <v>0</v>
          </cell>
          <cell r="Z66">
            <v>100</v>
          </cell>
          <cell r="AA66">
            <v>500</v>
          </cell>
          <cell r="AB66">
            <v>280</v>
          </cell>
          <cell r="AC66">
            <v>1000</v>
          </cell>
          <cell r="AD66">
            <v>2800</v>
          </cell>
          <cell r="AE66">
            <v>0</v>
          </cell>
          <cell r="AF66">
            <v>5600</v>
          </cell>
          <cell r="AG66">
            <v>16</v>
          </cell>
          <cell r="AH66">
            <v>8</v>
          </cell>
          <cell r="AI66">
            <v>1</v>
          </cell>
          <cell r="AJ66">
            <v>16</v>
          </cell>
          <cell r="AK66">
            <v>16</v>
          </cell>
          <cell r="AM66">
            <v>1.0512630926057659E-3</v>
          </cell>
          <cell r="AN66">
            <v>105.12630926057659</v>
          </cell>
          <cell r="AO66">
            <v>10</v>
          </cell>
          <cell r="AP66">
            <v>110</v>
          </cell>
        </row>
        <row r="67">
          <cell r="G67">
            <v>2170</v>
          </cell>
          <cell r="H67" t="str">
            <v>OSS</v>
          </cell>
          <cell r="I67">
            <v>300</v>
          </cell>
          <cell r="J67">
            <v>25</v>
          </cell>
          <cell r="K67">
            <v>600</v>
          </cell>
          <cell r="L67">
            <v>501</v>
          </cell>
          <cell r="M67">
            <v>50</v>
          </cell>
          <cell r="N67">
            <v>1000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3100</v>
          </cell>
          <cell r="V67">
            <v>1814</v>
          </cell>
          <cell r="W67">
            <v>6000</v>
          </cell>
          <cell r="X67">
            <v>0</v>
          </cell>
          <cell r="Y67">
            <v>0</v>
          </cell>
          <cell r="Z67">
            <v>0</v>
          </cell>
          <cell r="AA67">
            <v>5025</v>
          </cell>
          <cell r="AB67">
            <v>162</v>
          </cell>
          <cell r="AC67">
            <v>10000</v>
          </cell>
          <cell r="AD67">
            <v>365</v>
          </cell>
          <cell r="AE67">
            <v>95</v>
          </cell>
          <cell r="AF67">
            <v>700</v>
          </cell>
          <cell r="AG67">
            <v>31</v>
          </cell>
          <cell r="AH67">
            <v>20</v>
          </cell>
          <cell r="AI67">
            <v>0.85</v>
          </cell>
          <cell r="AJ67">
            <v>31</v>
          </cell>
          <cell r="AK67">
            <v>26.349999999999998</v>
          </cell>
          <cell r="AM67">
            <v>1.7521051543429431E-3</v>
          </cell>
          <cell r="AN67">
            <v>175.21051543429431</v>
          </cell>
          <cell r="AO67">
            <v>10</v>
          </cell>
          <cell r="AP67">
            <v>180</v>
          </cell>
        </row>
        <row r="68">
          <cell r="G68">
            <v>1698</v>
          </cell>
          <cell r="H68" t="str">
            <v>OSS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3100</v>
          </cell>
          <cell r="V68">
            <v>204</v>
          </cell>
          <cell r="W68">
            <v>2500</v>
          </cell>
          <cell r="X68">
            <v>0</v>
          </cell>
          <cell r="Y68">
            <v>0</v>
          </cell>
          <cell r="Z68">
            <v>0</v>
          </cell>
          <cell r="AA68">
            <v>1000</v>
          </cell>
          <cell r="AB68">
            <v>30</v>
          </cell>
          <cell r="AC68">
            <v>750</v>
          </cell>
          <cell r="AD68">
            <v>1000</v>
          </cell>
          <cell r="AE68">
            <v>300</v>
          </cell>
          <cell r="AF68">
            <v>500</v>
          </cell>
          <cell r="AG68">
            <v>13</v>
          </cell>
          <cell r="AH68">
            <v>10</v>
          </cell>
          <cell r="AI68">
            <v>0.5</v>
          </cell>
          <cell r="AJ68">
            <v>13</v>
          </cell>
          <cell r="AK68">
            <v>6.5</v>
          </cell>
          <cell r="AM68">
            <v>0</v>
          </cell>
          <cell r="AN68">
            <v>0</v>
          </cell>
          <cell r="AO68">
            <v>10</v>
          </cell>
          <cell r="AP68">
            <v>0</v>
          </cell>
        </row>
        <row r="69">
          <cell r="G69">
            <v>1695</v>
          </cell>
          <cell r="H69" t="str">
            <v>OSS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90</v>
          </cell>
          <cell r="N69">
            <v>0</v>
          </cell>
          <cell r="O69">
            <v>100</v>
          </cell>
          <cell r="P69">
            <v>45</v>
          </cell>
          <cell r="Q69">
            <v>200</v>
          </cell>
          <cell r="R69">
            <v>0</v>
          </cell>
          <cell r="S69">
            <v>0</v>
          </cell>
          <cell r="T69">
            <v>0</v>
          </cell>
          <cell r="U69">
            <v>300</v>
          </cell>
          <cell r="V69">
            <v>10</v>
          </cell>
          <cell r="W69">
            <v>600</v>
          </cell>
          <cell r="X69">
            <v>0</v>
          </cell>
          <cell r="Y69">
            <v>0</v>
          </cell>
          <cell r="Z69">
            <v>0</v>
          </cell>
          <cell r="AA69">
            <v>250</v>
          </cell>
          <cell r="AB69">
            <v>200</v>
          </cell>
          <cell r="AC69">
            <v>400</v>
          </cell>
          <cell r="AD69">
            <v>200</v>
          </cell>
          <cell r="AE69">
            <v>170</v>
          </cell>
          <cell r="AF69">
            <v>400</v>
          </cell>
          <cell r="AG69">
            <v>10</v>
          </cell>
          <cell r="AH69">
            <v>0</v>
          </cell>
          <cell r="AI69" t="e">
            <v>#DIV/0!</v>
          </cell>
          <cell r="AJ69">
            <v>10</v>
          </cell>
          <cell r="AK69">
            <v>10</v>
          </cell>
          <cell r="AM69">
            <v>0</v>
          </cell>
          <cell r="AN69">
            <v>0</v>
          </cell>
          <cell r="AO69">
            <v>10</v>
          </cell>
          <cell r="AP69">
            <v>0</v>
          </cell>
        </row>
        <row r="70">
          <cell r="G70">
            <v>2213</v>
          </cell>
          <cell r="H70" t="str">
            <v>OSS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7064</v>
          </cell>
          <cell r="V70">
            <v>5410</v>
          </cell>
          <cell r="W70">
            <v>14200</v>
          </cell>
          <cell r="X70">
            <v>0</v>
          </cell>
          <cell r="Y70">
            <v>0</v>
          </cell>
          <cell r="Z70">
            <v>0</v>
          </cell>
          <cell r="AA70">
            <v>7949</v>
          </cell>
          <cell r="AB70">
            <v>0</v>
          </cell>
          <cell r="AC70">
            <v>16000</v>
          </cell>
          <cell r="AD70">
            <v>8042</v>
          </cell>
          <cell r="AE70">
            <v>1532</v>
          </cell>
          <cell r="AF70">
            <v>16200</v>
          </cell>
          <cell r="AG70">
            <v>0</v>
          </cell>
          <cell r="AH70">
            <v>40</v>
          </cell>
          <cell r="AI70">
            <v>0.97499999999999998</v>
          </cell>
          <cell r="AJ70">
            <v>40</v>
          </cell>
          <cell r="AK70">
            <v>39</v>
          </cell>
          <cell r="AM70">
            <v>0</v>
          </cell>
          <cell r="AN70">
            <v>0</v>
          </cell>
          <cell r="AO70">
            <v>10</v>
          </cell>
          <cell r="AP70">
            <v>0</v>
          </cell>
        </row>
        <row r="71">
          <cell r="G71">
            <v>2215</v>
          </cell>
          <cell r="H71" t="str">
            <v>OSS</v>
          </cell>
          <cell r="I71">
            <v>1054</v>
          </cell>
          <cell r="J71">
            <v>0</v>
          </cell>
          <cell r="K71">
            <v>2108</v>
          </cell>
          <cell r="L71">
            <v>0</v>
          </cell>
          <cell r="M71">
            <v>0</v>
          </cell>
          <cell r="N71">
            <v>0</v>
          </cell>
          <cell r="O71">
            <v>1135</v>
          </cell>
          <cell r="P71">
            <v>150</v>
          </cell>
          <cell r="Q71">
            <v>2270</v>
          </cell>
          <cell r="R71">
            <v>0</v>
          </cell>
          <cell r="S71">
            <v>0</v>
          </cell>
          <cell r="T71">
            <v>0</v>
          </cell>
          <cell r="U71">
            <v>3000</v>
          </cell>
          <cell r="V71">
            <v>8</v>
          </cell>
          <cell r="W71">
            <v>6000</v>
          </cell>
          <cell r="X71">
            <v>0</v>
          </cell>
          <cell r="Y71">
            <v>0</v>
          </cell>
          <cell r="Z71">
            <v>0</v>
          </cell>
          <cell r="AA71">
            <v>3168</v>
          </cell>
          <cell r="AB71">
            <v>740</v>
          </cell>
          <cell r="AC71">
            <v>6336</v>
          </cell>
          <cell r="AD71">
            <v>1641</v>
          </cell>
          <cell r="AE71">
            <v>80</v>
          </cell>
          <cell r="AF71">
            <v>3282</v>
          </cell>
          <cell r="AG71">
            <v>30</v>
          </cell>
          <cell r="AH71">
            <v>30</v>
          </cell>
          <cell r="AI71">
            <v>1</v>
          </cell>
          <cell r="AJ71">
            <v>30</v>
          </cell>
          <cell r="AK71">
            <v>30</v>
          </cell>
          <cell r="AM71">
            <v>0</v>
          </cell>
          <cell r="AN71">
            <v>0</v>
          </cell>
          <cell r="AO71">
            <v>10</v>
          </cell>
          <cell r="AP71">
            <v>0</v>
          </cell>
        </row>
        <row r="72">
          <cell r="G72">
            <v>1964</v>
          </cell>
          <cell r="H72" t="str">
            <v>OSS</v>
          </cell>
          <cell r="I72">
            <v>282</v>
          </cell>
          <cell r="J72">
            <v>0</v>
          </cell>
          <cell r="K72">
            <v>564</v>
          </cell>
          <cell r="L72">
            <v>141</v>
          </cell>
          <cell r="M72">
            <v>70</v>
          </cell>
          <cell r="N72">
            <v>282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454</v>
          </cell>
          <cell r="V72">
            <v>2165</v>
          </cell>
          <cell r="W72">
            <v>454</v>
          </cell>
          <cell r="X72">
            <v>0</v>
          </cell>
          <cell r="Y72">
            <v>0</v>
          </cell>
          <cell r="Z72">
            <v>0</v>
          </cell>
          <cell r="AA72">
            <v>364</v>
          </cell>
          <cell r="AB72">
            <v>1933</v>
          </cell>
          <cell r="AC72">
            <v>364</v>
          </cell>
          <cell r="AD72">
            <v>874</v>
          </cell>
          <cell r="AE72">
            <v>680</v>
          </cell>
          <cell r="AF72">
            <v>1748</v>
          </cell>
          <cell r="AG72">
            <v>0</v>
          </cell>
          <cell r="AH72">
            <v>25</v>
          </cell>
          <cell r="AI72">
            <v>0.96</v>
          </cell>
          <cell r="AJ72">
            <v>25</v>
          </cell>
          <cell r="AK72">
            <v>24</v>
          </cell>
          <cell r="AM72">
            <v>4.9409365352470996E-4</v>
          </cell>
          <cell r="AN72">
            <v>49.409365352470999</v>
          </cell>
          <cell r="AO72">
            <v>10</v>
          </cell>
          <cell r="AP72">
            <v>50</v>
          </cell>
        </row>
        <row r="73">
          <cell r="G73">
            <v>1706</v>
          </cell>
          <cell r="H73" t="str">
            <v>OSS</v>
          </cell>
          <cell r="I73">
            <v>100</v>
          </cell>
          <cell r="J73">
            <v>0</v>
          </cell>
          <cell r="K73">
            <v>200</v>
          </cell>
          <cell r="L73">
            <v>50</v>
          </cell>
          <cell r="M73">
            <v>0</v>
          </cell>
          <cell r="N73">
            <v>100</v>
          </cell>
          <cell r="O73">
            <v>100</v>
          </cell>
          <cell r="P73">
            <v>0</v>
          </cell>
          <cell r="Q73">
            <v>200</v>
          </cell>
          <cell r="R73">
            <v>50</v>
          </cell>
          <cell r="S73">
            <v>0</v>
          </cell>
          <cell r="T73">
            <v>100</v>
          </cell>
          <cell r="U73">
            <v>4947</v>
          </cell>
          <cell r="V73">
            <v>8939</v>
          </cell>
          <cell r="W73">
            <v>3629</v>
          </cell>
          <cell r="X73">
            <v>0</v>
          </cell>
          <cell r="Y73">
            <v>0</v>
          </cell>
          <cell r="Z73">
            <v>0</v>
          </cell>
          <cell r="AA73">
            <v>3479</v>
          </cell>
          <cell r="AB73">
            <v>1777</v>
          </cell>
          <cell r="AC73">
            <v>6921</v>
          </cell>
          <cell r="AD73">
            <v>1238</v>
          </cell>
          <cell r="AE73">
            <v>732</v>
          </cell>
          <cell r="AF73">
            <v>2363</v>
          </cell>
          <cell r="AG73">
            <v>0</v>
          </cell>
          <cell r="AH73">
            <v>30</v>
          </cell>
          <cell r="AI73">
            <v>0.93333333333333335</v>
          </cell>
          <cell r="AJ73">
            <v>30</v>
          </cell>
          <cell r="AK73">
            <v>28</v>
          </cell>
          <cell r="AM73">
            <v>1.7521051543429431E-4</v>
          </cell>
          <cell r="AN73">
            <v>17.521051543429429</v>
          </cell>
          <cell r="AO73">
            <v>10</v>
          </cell>
          <cell r="AP73">
            <v>20</v>
          </cell>
        </row>
        <row r="74">
          <cell r="G74">
            <v>1697</v>
          </cell>
          <cell r="H74" t="str">
            <v>OSS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8940</v>
          </cell>
          <cell r="P74">
            <v>2913</v>
          </cell>
          <cell r="Q74">
            <v>8000</v>
          </cell>
          <cell r="R74">
            <v>0</v>
          </cell>
          <cell r="S74">
            <v>0</v>
          </cell>
          <cell r="T74">
            <v>0</v>
          </cell>
          <cell r="U74">
            <v>3500</v>
          </cell>
          <cell r="V74">
            <v>2659</v>
          </cell>
          <cell r="W74">
            <v>7000</v>
          </cell>
          <cell r="X74">
            <v>0</v>
          </cell>
          <cell r="Y74">
            <v>0</v>
          </cell>
          <cell r="Z74">
            <v>0</v>
          </cell>
          <cell r="AA74">
            <v>600</v>
          </cell>
          <cell r="AB74">
            <v>1239</v>
          </cell>
          <cell r="AC74">
            <v>1000</v>
          </cell>
          <cell r="AD74">
            <v>7260</v>
          </cell>
          <cell r="AE74">
            <v>649</v>
          </cell>
          <cell r="AF74">
            <v>8000</v>
          </cell>
          <cell r="AG74">
            <v>5</v>
          </cell>
          <cell r="AH74">
            <v>16</v>
          </cell>
          <cell r="AI74">
            <v>1</v>
          </cell>
          <cell r="AJ74">
            <v>16</v>
          </cell>
          <cell r="AK74">
            <v>16</v>
          </cell>
          <cell r="AM74">
            <v>0</v>
          </cell>
          <cell r="AN74">
            <v>0</v>
          </cell>
          <cell r="AO74">
            <v>10</v>
          </cell>
          <cell r="AP74">
            <v>0</v>
          </cell>
        </row>
        <row r="75">
          <cell r="G75">
            <v>2393</v>
          </cell>
          <cell r="H75" t="str">
            <v>Priv.s. fins lucrativos</v>
          </cell>
          <cell r="I75">
            <v>650</v>
          </cell>
          <cell r="J75">
            <v>0</v>
          </cell>
          <cell r="K75">
            <v>1300</v>
          </cell>
          <cell r="L75">
            <v>0</v>
          </cell>
          <cell r="M75">
            <v>0</v>
          </cell>
          <cell r="N75">
            <v>0</v>
          </cell>
          <cell r="O75">
            <v>40</v>
          </cell>
          <cell r="P75">
            <v>0</v>
          </cell>
          <cell r="Q75">
            <v>80</v>
          </cell>
          <cell r="R75">
            <v>0</v>
          </cell>
          <cell r="S75">
            <v>0</v>
          </cell>
          <cell r="T75">
            <v>0</v>
          </cell>
          <cell r="U75">
            <v>8000</v>
          </cell>
          <cell r="V75">
            <v>200</v>
          </cell>
          <cell r="W75">
            <v>16000</v>
          </cell>
          <cell r="X75">
            <v>0</v>
          </cell>
          <cell r="Y75">
            <v>0</v>
          </cell>
          <cell r="Z75">
            <v>0</v>
          </cell>
          <cell r="AA75">
            <v>15000</v>
          </cell>
          <cell r="AB75">
            <v>0</v>
          </cell>
          <cell r="AC75">
            <v>30000</v>
          </cell>
          <cell r="AD75">
            <v>3600</v>
          </cell>
          <cell r="AE75">
            <v>528</v>
          </cell>
          <cell r="AF75">
            <v>7200</v>
          </cell>
          <cell r="AG75">
            <v>0</v>
          </cell>
          <cell r="AH75">
            <v>74</v>
          </cell>
          <cell r="AI75">
            <v>0.70270270270270274</v>
          </cell>
          <cell r="AJ75">
            <v>74</v>
          </cell>
          <cell r="AK75">
            <v>52</v>
          </cell>
          <cell r="AM75">
            <v>0</v>
          </cell>
          <cell r="AN75">
            <v>0</v>
          </cell>
          <cell r="AO75">
            <v>10</v>
          </cell>
          <cell r="AP75">
            <v>0</v>
          </cell>
        </row>
        <row r="76">
          <cell r="G76">
            <v>1824</v>
          </cell>
          <cell r="H76" t="str">
            <v>Priv.s. fins lucrativos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500</v>
          </cell>
          <cell r="V76">
            <v>0</v>
          </cell>
          <cell r="W76">
            <v>1000</v>
          </cell>
          <cell r="X76">
            <v>30</v>
          </cell>
          <cell r="Y76">
            <v>0</v>
          </cell>
          <cell r="Z76">
            <v>30</v>
          </cell>
          <cell r="AA76">
            <v>50</v>
          </cell>
          <cell r="AB76">
            <v>0</v>
          </cell>
          <cell r="AC76">
            <v>100</v>
          </cell>
          <cell r="AD76">
            <v>600</v>
          </cell>
          <cell r="AE76">
            <v>63</v>
          </cell>
          <cell r="AF76">
            <v>1200</v>
          </cell>
          <cell r="AG76">
            <v>10</v>
          </cell>
          <cell r="AH76">
            <v>0</v>
          </cell>
          <cell r="AI76" t="e">
            <v>#DIV/0!</v>
          </cell>
          <cell r="AJ76">
            <v>10</v>
          </cell>
          <cell r="AK76">
            <v>10</v>
          </cell>
          <cell r="AM76">
            <v>0</v>
          </cell>
          <cell r="AN76">
            <v>0</v>
          </cell>
          <cell r="AO76">
            <v>10</v>
          </cell>
          <cell r="AP76">
            <v>0</v>
          </cell>
        </row>
        <row r="77">
          <cell r="G77">
            <v>2212</v>
          </cell>
          <cell r="H77" t="str">
            <v>Priv.s. fins lucrativos</v>
          </cell>
          <cell r="I77">
            <v>200</v>
          </cell>
          <cell r="J77">
            <v>0</v>
          </cell>
          <cell r="K77">
            <v>400</v>
          </cell>
          <cell r="L77">
            <v>1250</v>
          </cell>
          <cell r="M77">
            <v>113</v>
          </cell>
          <cell r="N77">
            <v>2500</v>
          </cell>
          <cell r="O77">
            <v>200</v>
          </cell>
          <cell r="P77">
            <v>0</v>
          </cell>
          <cell r="Q77">
            <v>400</v>
          </cell>
          <cell r="R77">
            <v>900</v>
          </cell>
          <cell r="S77">
            <v>0</v>
          </cell>
          <cell r="T77">
            <v>1800</v>
          </cell>
          <cell r="U77">
            <v>2152</v>
          </cell>
          <cell r="V77">
            <v>227</v>
          </cell>
          <cell r="W77">
            <v>4300</v>
          </cell>
          <cell r="X77">
            <v>250</v>
          </cell>
          <cell r="Y77">
            <v>0</v>
          </cell>
          <cell r="Z77">
            <v>500</v>
          </cell>
          <cell r="AA77">
            <v>3750</v>
          </cell>
          <cell r="AB77">
            <v>74</v>
          </cell>
          <cell r="AC77">
            <v>2000</v>
          </cell>
          <cell r="AD77">
            <v>1350</v>
          </cell>
          <cell r="AE77">
            <v>0</v>
          </cell>
          <cell r="AF77">
            <v>2700</v>
          </cell>
          <cell r="AG77">
            <v>0</v>
          </cell>
          <cell r="AH77">
            <v>16</v>
          </cell>
          <cell r="AI77">
            <v>0.6875</v>
          </cell>
          <cell r="AJ77">
            <v>16</v>
          </cell>
          <cell r="AK77">
            <v>11</v>
          </cell>
          <cell r="AM77">
            <v>4.3802628858573573E-3</v>
          </cell>
          <cell r="AN77">
            <v>438.02628858573576</v>
          </cell>
          <cell r="AO77">
            <v>10</v>
          </cell>
          <cell r="AP77">
            <v>440</v>
          </cell>
        </row>
        <row r="78">
          <cell r="G78">
            <v>2236</v>
          </cell>
          <cell r="H78" t="str">
            <v>Priv.s. fins lucrativos</v>
          </cell>
          <cell r="I78">
            <v>0</v>
          </cell>
          <cell r="J78">
            <v>0</v>
          </cell>
          <cell r="K78">
            <v>0</v>
          </cell>
          <cell r="L78">
            <v>10000</v>
          </cell>
          <cell r="M78">
            <v>0</v>
          </cell>
          <cell r="N78">
            <v>20000</v>
          </cell>
          <cell r="O78">
            <v>0</v>
          </cell>
          <cell r="P78">
            <v>0</v>
          </cell>
          <cell r="Q78">
            <v>0</v>
          </cell>
          <cell r="R78">
            <v>10000</v>
          </cell>
          <cell r="S78">
            <v>210</v>
          </cell>
          <cell r="T78">
            <v>20000</v>
          </cell>
          <cell r="U78">
            <v>21000</v>
          </cell>
          <cell r="V78">
            <v>0</v>
          </cell>
          <cell r="W78">
            <v>42000</v>
          </cell>
          <cell r="X78">
            <v>0</v>
          </cell>
          <cell r="Y78">
            <v>0</v>
          </cell>
          <cell r="Z78">
            <v>0</v>
          </cell>
          <cell r="AA78">
            <v>800</v>
          </cell>
          <cell r="AB78">
            <v>897</v>
          </cell>
          <cell r="AC78">
            <v>1600</v>
          </cell>
          <cell r="AD78">
            <v>10000</v>
          </cell>
          <cell r="AE78">
            <v>0</v>
          </cell>
          <cell r="AF78">
            <v>20000</v>
          </cell>
          <cell r="AG78">
            <v>0</v>
          </cell>
          <cell r="AH78">
            <v>45</v>
          </cell>
          <cell r="AI78">
            <v>0.73333333333333328</v>
          </cell>
          <cell r="AJ78">
            <v>45</v>
          </cell>
          <cell r="AK78">
            <v>33</v>
          </cell>
          <cell r="AM78">
            <v>3.5042103086858858E-2</v>
          </cell>
          <cell r="AN78">
            <v>3504.210308685886</v>
          </cell>
          <cell r="AO78">
            <v>10</v>
          </cell>
          <cell r="AP78">
            <v>3400</v>
          </cell>
        </row>
        <row r="79">
          <cell r="G79">
            <v>2320</v>
          </cell>
          <cell r="H79" t="str">
            <v>Priv.s. fins lucrativos</v>
          </cell>
          <cell r="I79">
            <v>168</v>
          </cell>
          <cell r="J79">
            <v>0</v>
          </cell>
          <cell r="K79">
            <v>336</v>
          </cell>
          <cell r="L79">
            <v>168</v>
          </cell>
          <cell r="M79">
            <v>0</v>
          </cell>
          <cell r="N79">
            <v>326</v>
          </cell>
          <cell r="O79">
            <v>168</v>
          </cell>
          <cell r="P79">
            <v>0</v>
          </cell>
          <cell r="Q79">
            <v>326</v>
          </cell>
          <cell r="R79">
            <v>168</v>
          </cell>
          <cell r="S79">
            <v>0</v>
          </cell>
          <cell r="T79">
            <v>326</v>
          </cell>
          <cell r="U79">
            <v>1238</v>
          </cell>
          <cell r="V79">
            <v>95</v>
          </cell>
          <cell r="W79">
            <v>2476</v>
          </cell>
          <cell r="X79">
            <v>50</v>
          </cell>
          <cell r="Y79">
            <v>0</v>
          </cell>
          <cell r="Z79">
            <v>100</v>
          </cell>
          <cell r="AA79">
            <v>496</v>
          </cell>
          <cell r="AB79">
            <v>37</v>
          </cell>
          <cell r="AC79">
            <v>992</v>
          </cell>
          <cell r="AD79">
            <v>201</v>
          </cell>
          <cell r="AE79">
            <v>0</v>
          </cell>
          <cell r="AF79">
            <v>402</v>
          </cell>
          <cell r="AG79">
            <v>10</v>
          </cell>
          <cell r="AH79">
            <v>10</v>
          </cell>
          <cell r="AI79">
            <v>1</v>
          </cell>
          <cell r="AJ79">
            <v>10</v>
          </cell>
          <cell r="AK79">
            <v>10</v>
          </cell>
          <cell r="AM79">
            <v>5.7118628031579944E-4</v>
          </cell>
          <cell r="AN79">
            <v>57.118628031579945</v>
          </cell>
          <cell r="AO79">
            <v>10</v>
          </cell>
          <cell r="AP79">
            <v>60</v>
          </cell>
        </row>
        <row r="80">
          <cell r="G80">
            <v>1907</v>
          </cell>
          <cell r="H80" t="str">
            <v>Priv.s. fins lucrativos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2400</v>
          </cell>
          <cell r="V80">
            <v>550</v>
          </cell>
          <cell r="W80">
            <v>4800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D80">
            <v>2700</v>
          </cell>
          <cell r="AE80">
            <v>0</v>
          </cell>
          <cell r="AF80">
            <v>5400</v>
          </cell>
          <cell r="AG80">
            <v>0</v>
          </cell>
          <cell r="AH80">
            <v>11</v>
          </cell>
          <cell r="AI80">
            <v>0.90909090909090906</v>
          </cell>
          <cell r="AJ80">
            <v>11</v>
          </cell>
          <cell r="AK80">
            <v>10</v>
          </cell>
          <cell r="AM80">
            <v>0</v>
          </cell>
          <cell r="AN80">
            <v>0</v>
          </cell>
          <cell r="AO80">
            <v>10</v>
          </cell>
          <cell r="AP80">
            <v>0</v>
          </cell>
        </row>
        <row r="81">
          <cell r="G81">
            <v>1817</v>
          </cell>
          <cell r="H81" t="str">
            <v>Priv.s. fins lucrativos</v>
          </cell>
          <cell r="I81">
            <v>4560</v>
          </cell>
          <cell r="J81">
            <v>671</v>
          </cell>
          <cell r="K81">
            <v>9120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8580</v>
          </cell>
          <cell r="V81">
            <v>2957</v>
          </cell>
          <cell r="W81">
            <v>17160</v>
          </cell>
          <cell r="X81">
            <v>0</v>
          </cell>
          <cell r="Y81">
            <v>0</v>
          </cell>
          <cell r="Z81">
            <v>0</v>
          </cell>
          <cell r="AA81">
            <v>55</v>
          </cell>
          <cell r="AB81">
            <v>152</v>
          </cell>
          <cell r="AC81">
            <v>110</v>
          </cell>
          <cell r="AD81">
            <v>35</v>
          </cell>
          <cell r="AE81">
            <v>99</v>
          </cell>
          <cell r="AF81">
            <v>70</v>
          </cell>
          <cell r="AG81">
            <v>18</v>
          </cell>
          <cell r="AH81">
            <v>10</v>
          </cell>
          <cell r="AI81">
            <v>0.9</v>
          </cell>
          <cell r="AJ81">
            <v>18</v>
          </cell>
          <cell r="AK81">
            <v>16.2</v>
          </cell>
          <cell r="AM81">
            <v>0</v>
          </cell>
          <cell r="AN81">
            <v>0</v>
          </cell>
          <cell r="AO81">
            <v>10</v>
          </cell>
          <cell r="AP81">
            <v>0</v>
          </cell>
        </row>
        <row r="82">
          <cell r="G82">
            <v>517</v>
          </cell>
          <cell r="H82" t="str">
            <v>Priv.s. fins lucrativos</v>
          </cell>
          <cell r="I82">
            <v>3000</v>
          </cell>
          <cell r="J82">
            <v>0</v>
          </cell>
          <cell r="K82">
            <v>6000</v>
          </cell>
          <cell r="L82">
            <v>0</v>
          </cell>
          <cell r="M82">
            <v>0</v>
          </cell>
          <cell r="N82">
            <v>0</v>
          </cell>
          <cell r="O82">
            <v>4000</v>
          </cell>
          <cell r="P82">
            <v>300</v>
          </cell>
          <cell r="Q82">
            <v>600</v>
          </cell>
          <cell r="R82">
            <v>0</v>
          </cell>
          <cell r="S82">
            <v>0</v>
          </cell>
          <cell r="T82">
            <v>0</v>
          </cell>
          <cell r="U82">
            <v>6000</v>
          </cell>
          <cell r="V82">
            <v>1500</v>
          </cell>
          <cell r="W82">
            <v>12000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1500</v>
          </cell>
          <cell r="AE82">
            <v>650</v>
          </cell>
          <cell r="AF82">
            <v>3000</v>
          </cell>
          <cell r="AG82">
            <v>0</v>
          </cell>
          <cell r="AH82">
            <v>7</v>
          </cell>
          <cell r="AI82">
            <v>1</v>
          </cell>
          <cell r="AJ82">
            <v>7</v>
          </cell>
          <cell r="AK82">
            <v>7</v>
          </cell>
          <cell r="AM82">
            <v>0</v>
          </cell>
          <cell r="AN82">
            <v>0</v>
          </cell>
          <cell r="AO82">
            <v>10</v>
          </cell>
          <cell r="AP82">
            <v>0</v>
          </cell>
        </row>
        <row r="83">
          <cell r="G83">
            <v>2245</v>
          </cell>
          <cell r="H83" t="str">
            <v>Priv.s. fins lucrativos</v>
          </cell>
          <cell r="I83">
            <v>1100</v>
          </cell>
          <cell r="J83">
            <v>25</v>
          </cell>
          <cell r="K83">
            <v>2300</v>
          </cell>
          <cell r="L83">
            <v>680</v>
          </cell>
          <cell r="M83">
            <v>12</v>
          </cell>
          <cell r="N83">
            <v>1500</v>
          </cell>
          <cell r="O83">
            <v>430</v>
          </cell>
          <cell r="P83">
            <v>359</v>
          </cell>
          <cell r="Q83">
            <v>900</v>
          </cell>
          <cell r="R83">
            <v>0</v>
          </cell>
          <cell r="S83">
            <v>0</v>
          </cell>
          <cell r="T83">
            <v>0</v>
          </cell>
          <cell r="U83">
            <v>4500</v>
          </cell>
          <cell r="V83">
            <v>696</v>
          </cell>
          <cell r="W83">
            <v>10000</v>
          </cell>
          <cell r="X83">
            <v>392</v>
          </cell>
          <cell r="Y83">
            <v>576</v>
          </cell>
          <cell r="Z83">
            <v>850</v>
          </cell>
          <cell r="AA83">
            <v>400</v>
          </cell>
          <cell r="AB83">
            <v>575</v>
          </cell>
          <cell r="AC83">
            <v>1000</v>
          </cell>
          <cell r="AD83">
            <v>55</v>
          </cell>
          <cell r="AE83">
            <v>1025</v>
          </cell>
          <cell r="AF83">
            <v>100</v>
          </cell>
          <cell r="AG83">
            <v>35</v>
          </cell>
          <cell r="AH83">
            <v>25</v>
          </cell>
          <cell r="AI83">
            <v>1</v>
          </cell>
          <cell r="AJ83">
            <v>35</v>
          </cell>
          <cell r="AK83">
            <v>35</v>
          </cell>
          <cell r="AM83">
            <v>2.6281577315144145E-3</v>
          </cell>
          <cell r="AN83">
            <v>262.81577315144142</v>
          </cell>
          <cell r="AO83">
            <v>10</v>
          </cell>
          <cell r="AP83">
            <v>260</v>
          </cell>
        </row>
        <row r="84">
          <cell r="G84">
            <v>2084</v>
          </cell>
          <cell r="H84" t="str">
            <v>Priv.s. fins lucrativos</v>
          </cell>
          <cell r="I84">
            <v>1000</v>
          </cell>
          <cell r="J84">
            <v>145</v>
          </cell>
          <cell r="K84">
            <v>2000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15000</v>
          </cell>
          <cell r="V84">
            <v>0</v>
          </cell>
          <cell r="W84">
            <v>50000</v>
          </cell>
          <cell r="X84">
            <v>0</v>
          </cell>
          <cell r="Y84">
            <v>0</v>
          </cell>
          <cell r="Z84">
            <v>0</v>
          </cell>
          <cell r="AA84">
            <v>2000</v>
          </cell>
          <cell r="AB84">
            <v>0</v>
          </cell>
          <cell r="AC84">
            <v>4000</v>
          </cell>
          <cell r="AD84">
            <v>12000</v>
          </cell>
          <cell r="AE84">
            <v>1481</v>
          </cell>
          <cell r="AF84">
            <v>45000</v>
          </cell>
          <cell r="AG84">
            <v>0</v>
          </cell>
          <cell r="AH84">
            <v>19</v>
          </cell>
          <cell r="AI84">
            <v>0.94736842105263153</v>
          </cell>
          <cell r="AJ84">
            <v>19</v>
          </cell>
          <cell r="AK84">
            <v>18</v>
          </cell>
          <cell r="AM84">
            <v>0</v>
          </cell>
          <cell r="AN84">
            <v>0</v>
          </cell>
          <cell r="AO84">
            <v>10</v>
          </cell>
          <cell r="AP84">
            <v>0</v>
          </cell>
        </row>
        <row r="85">
          <cell r="G85">
            <v>2356</v>
          </cell>
          <cell r="H85" t="str">
            <v>Priv.s. fins lucrativos</v>
          </cell>
          <cell r="I85">
            <v>250</v>
          </cell>
          <cell r="J85">
            <v>0</v>
          </cell>
          <cell r="K85">
            <v>500</v>
          </cell>
          <cell r="L85">
            <v>500</v>
          </cell>
          <cell r="M85">
            <v>0</v>
          </cell>
          <cell r="N85">
            <v>1000</v>
          </cell>
          <cell r="O85">
            <v>500</v>
          </cell>
          <cell r="P85">
            <v>0</v>
          </cell>
          <cell r="Q85">
            <v>1000</v>
          </cell>
          <cell r="R85">
            <v>500</v>
          </cell>
          <cell r="S85">
            <v>0</v>
          </cell>
          <cell r="T85">
            <v>1000</v>
          </cell>
          <cell r="U85">
            <v>1500</v>
          </cell>
          <cell r="W85">
            <v>3000</v>
          </cell>
          <cell r="X85">
            <v>50</v>
          </cell>
          <cell r="Y85">
            <v>0</v>
          </cell>
          <cell r="Z85">
            <v>100</v>
          </cell>
          <cell r="AA85">
            <v>1000</v>
          </cell>
          <cell r="AB85">
            <v>0</v>
          </cell>
          <cell r="AC85">
            <v>2000</v>
          </cell>
          <cell r="AD85">
            <v>1500</v>
          </cell>
          <cell r="AE85">
            <v>0</v>
          </cell>
          <cell r="AF85">
            <v>3000</v>
          </cell>
          <cell r="AG85">
            <v>10</v>
          </cell>
          <cell r="AH85">
            <v>10</v>
          </cell>
          <cell r="AI85">
            <v>0.9</v>
          </cell>
          <cell r="AJ85">
            <v>10</v>
          </cell>
          <cell r="AK85">
            <v>9</v>
          </cell>
          <cell r="AM85">
            <v>1.7521051543429431E-3</v>
          </cell>
          <cell r="AN85">
            <v>175.21051543429431</v>
          </cell>
          <cell r="AO85">
            <v>10</v>
          </cell>
          <cell r="AP85">
            <v>180</v>
          </cell>
        </row>
        <row r="86">
          <cell r="G86">
            <v>1837</v>
          </cell>
          <cell r="H86" t="str">
            <v>Priv.s. fins lucrativos</v>
          </cell>
          <cell r="I86">
            <v>200</v>
          </cell>
          <cell r="J86">
            <v>25</v>
          </cell>
          <cell r="K86">
            <v>200</v>
          </cell>
          <cell r="L86">
            <v>0</v>
          </cell>
          <cell r="M86">
            <v>0</v>
          </cell>
          <cell r="N86">
            <v>0</v>
          </cell>
          <cell r="O86">
            <v>600</v>
          </cell>
          <cell r="P86">
            <v>25</v>
          </cell>
          <cell r="Q86">
            <v>1000</v>
          </cell>
          <cell r="R86">
            <v>0</v>
          </cell>
          <cell r="S86">
            <v>0</v>
          </cell>
          <cell r="T86">
            <v>0</v>
          </cell>
          <cell r="U86">
            <v>6000</v>
          </cell>
          <cell r="V86">
            <v>150</v>
          </cell>
          <cell r="W86">
            <v>6000</v>
          </cell>
          <cell r="X86">
            <v>1500</v>
          </cell>
          <cell r="Y86">
            <v>0</v>
          </cell>
          <cell r="Z86">
            <v>1500</v>
          </cell>
          <cell r="AA86">
            <v>1600</v>
          </cell>
          <cell r="AB86">
            <v>0</v>
          </cell>
          <cell r="AC86">
            <v>2000</v>
          </cell>
          <cell r="AD86">
            <v>1500</v>
          </cell>
          <cell r="AE86">
            <v>0</v>
          </cell>
          <cell r="AF86">
            <v>3000</v>
          </cell>
          <cell r="AG86">
            <v>20</v>
          </cell>
          <cell r="AH86">
            <v>10</v>
          </cell>
          <cell r="AI86">
            <v>1</v>
          </cell>
          <cell r="AJ86">
            <v>20</v>
          </cell>
          <cell r="AK86">
            <v>20</v>
          </cell>
          <cell r="AM86">
            <v>0</v>
          </cell>
          <cell r="AN86">
            <v>0</v>
          </cell>
          <cell r="AO86">
            <v>10</v>
          </cell>
          <cell r="AP86">
            <v>0</v>
          </cell>
        </row>
        <row r="87">
          <cell r="G87">
            <v>2003</v>
          </cell>
          <cell r="H87" t="str">
            <v>Priv.s. fins lucrativos</v>
          </cell>
          <cell r="I87">
            <v>0</v>
          </cell>
          <cell r="J87">
            <v>0</v>
          </cell>
          <cell r="K87">
            <v>0</v>
          </cell>
          <cell r="L87">
            <v>104</v>
          </cell>
          <cell r="M87">
            <v>224</v>
          </cell>
          <cell r="N87">
            <v>210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200</v>
          </cell>
          <cell r="V87">
            <v>0</v>
          </cell>
          <cell r="W87">
            <v>400</v>
          </cell>
          <cell r="X87">
            <v>0</v>
          </cell>
          <cell r="Y87">
            <v>0</v>
          </cell>
          <cell r="Z87">
            <v>0</v>
          </cell>
          <cell r="AA87">
            <v>100</v>
          </cell>
          <cell r="AB87">
            <v>182</v>
          </cell>
          <cell r="AC87">
            <v>200</v>
          </cell>
          <cell r="AD87">
            <v>60</v>
          </cell>
          <cell r="AE87">
            <v>71</v>
          </cell>
          <cell r="AF87">
            <v>120</v>
          </cell>
          <cell r="AG87">
            <v>0</v>
          </cell>
          <cell r="AH87">
            <v>0</v>
          </cell>
          <cell r="AI87" t="e">
            <v>#DIV/0!</v>
          </cell>
          <cell r="AJ87">
            <v>0</v>
          </cell>
          <cell r="AK87">
            <v>0</v>
          </cell>
          <cell r="AM87">
            <v>3.6794208241201803E-4</v>
          </cell>
          <cell r="AN87">
            <v>36.794208241201801</v>
          </cell>
          <cell r="AO87">
            <v>10</v>
          </cell>
          <cell r="AP87">
            <v>40</v>
          </cell>
        </row>
        <row r="88">
          <cell r="G88">
            <v>1942</v>
          </cell>
          <cell r="H88" t="str">
            <v>Priv.s. fins lucrativos</v>
          </cell>
          <cell r="I88">
            <v>500</v>
          </cell>
          <cell r="J88">
            <v>5</v>
          </cell>
          <cell r="K88">
            <v>1000</v>
          </cell>
          <cell r="L88">
            <v>2000</v>
          </cell>
          <cell r="M88">
            <v>0</v>
          </cell>
          <cell r="N88">
            <v>4000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400</v>
          </cell>
          <cell r="V88">
            <v>1000</v>
          </cell>
          <cell r="W88">
            <v>800</v>
          </cell>
          <cell r="X88">
            <v>0</v>
          </cell>
          <cell r="Y88">
            <v>0</v>
          </cell>
          <cell r="Z88">
            <v>0</v>
          </cell>
          <cell r="AA88">
            <v>100</v>
          </cell>
          <cell r="AB88">
            <v>900</v>
          </cell>
          <cell r="AC88">
            <v>200</v>
          </cell>
          <cell r="AD88">
            <v>2000</v>
          </cell>
          <cell r="AE88">
            <v>0</v>
          </cell>
          <cell r="AF88">
            <v>4000</v>
          </cell>
          <cell r="AG88">
            <v>31</v>
          </cell>
          <cell r="AH88">
            <v>18</v>
          </cell>
          <cell r="AI88">
            <v>0.72222222222222221</v>
          </cell>
          <cell r="AJ88">
            <v>31</v>
          </cell>
          <cell r="AK88">
            <v>22.388888888888889</v>
          </cell>
          <cell r="AM88">
            <v>7.0084206173717722E-3</v>
          </cell>
          <cell r="AN88">
            <v>700.84206173717723</v>
          </cell>
          <cell r="AO88">
            <v>10</v>
          </cell>
          <cell r="AP88">
            <v>700</v>
          </cell>
        </row>
        <row r="89">
          <cell r="G89">
            <v>501</v>
          </cell>
          <cell r="H89" t="str">
            <v>Priv.s. fins lucrativos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6750</v>
          </cell>
          <cell r="P89">
            <v>1900</v>
          </cell>
          <cell r="Q89">
            <v>13500</v>
          </cell>
          <cell r="R89">
            <v>2970</v>
          </cell>
          <cell r="S89">
            <v>2339</v>
          </cell>
          <cell r="T89">
            <v>5940</v>
          </cell>
          <cell r="U89">
            <v>8820</v>
          </cell>
          <cell r="V89">
            <v>13048</v>
          </cell>
          <cell r="W89">
            <v>17640</v>
          </cell>
          <cell r="X89">
            <v>0</v>
          </cell>
          <cell r="Y89">
            <v>0</v>
          </cell>
          <cell r="Z89">
            <v>0</v>
          </cell>
          <cell r="AA89">
            <v>1200</v>
          </cell>
          <cell r="AB89">
            <v>5488</v>
          </cell>
          <cell r="AC89">
            <v>2400</v>
          </cell>
          <cell r="AD89">
            <v>480</v>
          </cell>
          <cell r="AE89">
            <v>3203</v>
          </cell>
          <cell r="AF89">
            <v>960</v>
          </cell>
          <cell r="AG89">
            <v>35</v>
          </cell>
          <cell r="AH89">
            <v>20</v>
          </cell>
          <cell r="AI89">
            <v>0.95</v>
          </cell>
          <cell r="AJ89">
            <v>35</v>
          </cell>
          <cell r="AK89">
            <v>33.25</v>
          </cell>
          <cell r="AM89">
            <v>0</v>
          </cell>
          <cell r="AN89">
            <v>0</v>
          </cell>
          <cell r="AO89">
            <v>10</v>
          </cell>
          <cell r="AP89">
            <v>0</v>
          </cell>
        </row>
        <row r="90">
          <cell r="G90">
            <v>122</v>
          </cell>
          <cell r="H90" t="str">
            <v>Priv.s. fins lucrativos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2000</v>
          </cell>
          <cell r="P90">
            <v>412</v>
          </cell>
          <cell r="Q90">
            <v>2000</v>
          </cell>
          <cell r="R90">
            <v>4000</v>
          </cell>
          <cell r="S90">
            <v>0</v>
          </cell>
          <cell r="T90">
            <v>4000</v>
          </cell>
          <cell r="U90">
            <v>15000</v>
          </cell>
          <cell r="V90">
            <v>590</v>
          </cell>
          <cell r="W90">
            <v>15000</v>
          </cell>
          <cell r="X90">
            <v>0</v>
          </cell>
          <cell r="Y90">
            <v>0</v>
          </cell>
          <cell r="Z90">
            <v>0</v>
          </cell>
          <cell r="AA90">
            <v>3000</v>
          </cell>
          <cell r="AB90">
            <v>191</v>
          </cell>
          <cell r="AC90">
            <v>2000</v>
          </cell>
          <cell r="AD90">
            <v>1500</v>
          </cell>
          <cell r="AE90">
            <v>328</v>
          </cell>
          <cell r="AF90">
            <v>1500</v>
          </cell>
          <cell r="AG90">
            <v>0</v>
          </cell>
          <cell r="AH90">
            <v>34</v>
          </cell>
          <cell r="AI90">
            <v>0.88235294117647056</v>
          </cell>
          <cell r="AJ90">
            <v>34</v>
          </cell>
          <cell r="AK90">
            <v>30</v>
          </cell>
          <cell r="AM90">
            <v>0</v>
          </cell>
          <cell r="AN90">
            <v>0</v>
          </cell>
          <cell r="AO90">
            <v>10</v>
          </cell>
          <cell r="AP90">
            <v>0</v>
          </cell>
        </row>
        <row r="91">
          <cell r="G91">
            <v>1773</v>
          </cell>
          <cell r="H91" t="str">
            <v>Priv.s. fins lucrativos</v>
          </cell>
          <cell r="I91">
            <v>5000</v>
          </cell>
          <cell r="J91">
            <v>739</v>
          </cell>
          <cell r="K91">
            <v>10000</v>
          </cell>
          <cell r="L91">
            <v>1950</v>
          </cell>
          <cell r="M91">
            <v>0</v>
          </cell>
          <cell r="N91">
            <v>3900</v>
          </cell>
          <cell r="O91">
            <v>1900</v>
          </cell>
          <cell r="P91">
            <v>150</v>
          </cell>
          <cell r="Q91">
            <v>3800</v>
          </cell>
          <cell r="R91">
            <v>1150</v>
          </cell>
          <cell r="S91">
            <v>300</v>
          </cell>
          <cell r="T91">
            <v>2000</v>
          </cell>
          <cell r="U91">
            <v>5200</v>
          </cell>
          <cell r="V91">
            <v>2000</v>
          </cell>
          <cell r="W91">
            <v>10400</v>
          </cell>
          <cell r="X91">
            <v>0</v>
          </cell>
          <cell r="Y91">
            <v>0</v>
          </cell>
          <cell r="Z91">
            <v>0</v>
          </cell>
          <cell r="AA91">
            <v>900</v>
          </cell>
          <cell r="AB91">
            <v>216</v>
          </cell>
          <cell r="AC91">
            <v>1800</v>
          </cell>
          <cell r="AD91">
            <v>1000</v>
          </cell>
          <cell r="AE91">
            <v>156</v>
          </cell>
          <cell r="AF91">
            <v>2000</v>
          </cell>
          <cell r="AG91">
            <v>0</v>
          </cell>
          <cell r="AH91">
            <v>19</v>
          </cell>
          <cell r="AI91">
            <v>0.73684210526315785</v>
          </cell>
          <cell r="AJ91">
            <v>19</v>
          </cell>
          <cell r="AK91">
            <v>14</v>
          </cell>
          <cell r="AM91">
            <v>6.8332101019374777E-3</v>
          </cell>
          <cell r="AN91">
            <v>683.32101019374772</v>
          </cell>
          <cell r="AO91">
            <v>10</v>
          </cell>
          <cell r="AP91">
            <v>680</v>
          </cell>
        </row>
        <row r="92">
          <cell r="G92">
            <v>1984</v>
          </cell>
          <cell r="H92" t="str">
            <v>Priv.s. fins lucrativos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1500</v>
          </cell>
          <cell r="P92">
            <v>900</v>
          </cell>
          <cell r="Q92">
            <v>1000</v>
          </cell>
          <cell r="R92">
            <v>500</v>
          </cell>
          <cell r="S92">
            <v>0</v>
          </cell>
          <cell r="T92">
            <v>500</v>
          </cell>
          <cell r="U92">
            <v>9000</v>
          </cell>
          <cell r="V92">
            <v>4200</v>
          </cell>
          <cell r="W92">
            <v>14000</v>
          </cell>
          <cell r="X92">
            <v>0</v>
          </cell>
          <cell r="Y92">
            <v>0</v>
          </cell>
          <cell r="Z92">
            <v>0</v>
          </cell>
          <cell r="AA92">
            <v>680</v>
          </cell>
          <cell r="AB92">
            <v>510</v>
          </cell>
          <cell r="AC92">
            <v>1000</v>
          </cell>
          <cell r="AD92">
            <v>3800</v>
          </cell>
          <cell r="AE92">
            <v>300</v>
          </cell>
          <cell r="AF92">
            <v>7600</v>
          </cell>
          <cell r="AG92">
            <v>0</v>
          </cell>
          <cell r="AH92">
            <v>10</v>
          </cell>
          <cell r="AI92">
            <v>1</v>
          </cell>
          <cell r="AJ92">
            <v>10</v>
          </cell>
          <cell r="AK92">
            <v>10</v>
          </cell>
          <cell r="AM92">
            <v>0</v>
          </cell>
          <cell r="AN92">
            <v>0</v>
          </cell>
          <cell r="AO92">
            <v>10</v>
          </cell>
          <cell r="AP92">
            <v>0</v>
          </cell>
        </row>
        <row r="93">
          <cell r="G93">
            <v>2289</v>
          </cell>
          <cell r="H93" t="str">
            <v>Priv.s. fins lucrativos</v>
          </cell>
          <cell r="I93">
            <v>0</v>
          </cell>
          <cell r="J93">
            <v>0</v>
          </cell>
          <cell r="K93">
            <v>0</v>
          </cell>
          <cell r="L93">
            <v>250</v>
          </cell>
          <cell r="M93">
            <v>0</v>
          </cell>
          <cell r="N93">
            <v>500</v>
          </cell>
          <cell r="O93">
            <v>100</v>
          </cell>
          <cell r="P93">
            <v>50</v>
          </cell>
          <cell r="Q93">
            <v>200</v>
          </cell>
          <cell r="R93">
            <v>0</v>
          </cell>
          <cell r="S93">
            <v>0</v>
          </cell>
          <cell r="T93">
            <v>0</v>
          </cell>
          <cell r="U93">
            <v>400</v>
          </cell>
          <cell r="V93">
            <v>76</v>
          </cell>
          <cell r="W93">
            <v>800</v>
          </cell>
          <cell r="X93">
            <v>0</v>
          </cell>
          <cell r="Y93">
            <v>0</v>
          </cell>
          <cell r="Z93">
            <v>0</v>
          </cell>
          <cell r="AA93">
            <v>100</v>
          </cell>
          <cell r="AB93">
            <v>50</v>
          </cell>
          <cell r="AC93">
            <v>200</v>
          </cell>
          <cell r="AD93">
            <v>50</v>
          </cell>
          <cell r="AE93">
            <v>0</v>
          </cell>
          <cell r="AF93">
            <v>100</v>
          </cell>
          <cell r="AG93">
            <v>0</v>
          </cell>
          <cell r="AH93">
            <v>0</v>
          </cell>
          <cell r="AI93" t="e">
            <v>#DIV/0!</v>
          </cell>
          <cell r="AJ93">
            <v>0</v>
          </cell>
          <cell r="AK93">
            <v>0</v>
          </cell>
          <cell r="AM93">
            <v>8.7605257717147153E-4</v>
          </cell>
          <cell r="AN93">
            <v>87.605257717147154</v>
          </cell>
          <cell r="AO93">
            <v>10</v>
          </cell>
          <cell r="AP93">
            <v>90</v>
          </cell>
        </row>
        <row r="94">
          <cell r="G94">
            <v>860</v>
          </cell>
          <cell r="H94" t="str">
            <v>Priv.s. fins lucrativos</v>
          </cell>
          <cell r="I94">
            <v>0</v>
          </cell>
          <cell r="J94">
            <v>0</v>
          </cell>
          <cell r="K94">
            <v>0</v>
          </cell>
          <cell r="L94">
            <v>300</v>
          </cell>
          <cell r="M94">
            <v>0</v>
          </cell>
          <cell r="N94">
            <v>600</v>
          </cell>
          <cell r="O94">
            <v>0</v>
          </cell>
          <cell r="P94">
            <v>0</v>
          </cell>
          <cell r="Q94">
            <v>0</v>
          </cell>
          <cell r="R94">
            <v>3072</v>
          </cell>
          <cell r="S94">
            <v>0</v>
          </cell>
          <cell r="T94">
            <v>6100</v>
          </cell>
          <cell r="U94">
            <v>9020</v>
          </cell>
          <cell r="V94">
            <v>400</v>
          </cell>
          <cell r="W94">
            <v>18000</v>
          </cell>
          <cell r="X94">
            <v>0</v>
          </cell>
          <cell r="Y94">
            <v>0</v>
          </cell>
          <cell r="Z94">
            <v>0</v>
          </cell>
          <cell r="AA94">
            <v>43852</v>
          </cell>
          <cell r="AB94">
            <v>6000</v>
          </cell>
          <cell r="AC94">
            <v>87000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84</v>
          </cell>
          <cell r="AI94">
            <v>0.83333333333333337</v>
          </cell>
          <cell r="AJ94">
            <v>84</v>
          </cell>
          <cell r="AK94">
            <v>70</v>
          </cell>
          <cell r="AM94">
            <v>1.0512630926057659E-3</v>
          </cell>
          <cell r="AN94">
            <v>105.12630926057659</v>
          </cell>
          <cell r="AO94">
            <v>10</v>
          </cell>
          <cell r="AP94">
            <v>110</v>
          </cell>
        </row>
        <row r="95">
          <cell r="G95">
            <v>2019</v>
          </cell>
          <cell r="H95" t="str">
            <v>Priv.s. fins lucrativos</v>
          </cell>
          <cell r="I95">
            <v>0</v>
          </cell>
          <cell r="J95">
            <v>0</v>
          </cell>
          <cell r="K95">
            <v>0</v>
          </cell>
          <cell r="L95">
            <v>4000</v>
          </cell>
          <cell r="M95">
            <v>330</v>
          </cell>
          <cell r="N95">
            <v>8000</v>
          </cell>
          <cell r="O95">
            <v>5000</v>
          </cell>
          <cell r="P95">
            <v>250</v>
          </cell>
          <cell r="Q95">
            <v>1000</v>
          </cell>
          <cell r="R95">
            <v>0</v>
          </cell>
          <cell r="S95">
            <v>0</v>
          </cell>
          <cell r="T95">
            <v>0</v>
          </cell>
          <cell r="U95">
            <v>8000</v>
          </cell>
          <cell r="V95">
            <v>500</v>
          </cell>
          <cell r="W95">
            <v>12000</v>
          </cell>
          <cell r="X95">
            <v>0</v>
          </cell>
          <cell r="Y95">
            <v>0</v>
          </cell>
          <cell r="Z95">
            <v>0</v>
          </cell>
          <cell r="AA95">
            <v>2000</v>
          </cell>
          <cell r="AB95">
            <v>180</v>
          </cell>
          <cell r="AC95">
            <v>4000</v>
          </cell>
          <cell r="AD95">
            <v>5000</v>
          </cell>
          <cell r="AE95">
            <v>1200</v>
          </cell>
          <cell r="AF95">
            <v>10000</v>
          </cell>
          <cell r="AG95">
            <v>0</v>
          </cell>
          <cell r="AH95">
            <v>16</v>
          </cell>
          <cell r="AI95">
            <v>0.9375</v>
          </cell>
          <cell r="AJ95">
            <v>16</v>
          </cell>
          <cell r="AK95">
            <v>15</v>
          </cell>
          <cell r="AM95">
            <v>1.4016841234743544E-2</v>
          </cell>
          <cell r="AN95">
            <v>1401.6841234743545</v>
          </cell>
          <cell r="AO95">
            <v>10</v>
          </cell>
          <cell r="AP95">
            <v>1400</v>
          </cell>
        </row>
        <row r="96">
          <cell r="G96">
            <v>616</v>
          </cell>
          <cell r="H96" t="str">
            <v>Priv.s. fins lucrativos</v>
          </cell>
          <cell r="I96">
            <v>84</v>
          </cell>
          <cell r="J96">
            <v>127</v>
          </cell>
          <cell r="K96">
            <v>120</v>
          </cell>
          <cell r="L96">
            <v>10</v>
          </cell>
          <cell r="M96">
            <v>150</v>
          </cell>
          <cell r="N96">
            <v>20</v>
          </cell>
          <cell r="O96">
            <v>1000</v>
          </cell>
          <cell r="P96">
            <v>1261</v>
          </cell>
          <cell r="Q96">
            <v>2000</v>
          </cell>
          <cell r="R96">
            <v>10</v>
          </cell>
          <cell r="S96">
            <v>3</v>
          </cell>
          <cell r="T96">
            <v>20</v>
          </cell>
          <cell r="U96">
            <v>4000</v>
          </cell>
          <cell r="V96">
            <v>2234</v>
          </cell>
          <cell r="W96">
            <v>6000</v>
          </cell>
          <cell r="X96">
            <v>5</v>
          </cell>
          <cell r="Y96">
            <v>11</v>
          </cell>
          <cell r="Z96">
            <v>10</v>
          </cell>
          <cell r="AA96">
            <v>2000</v>
          </cell>
          <cell r="AB96">
            <v>1664</v>
          </cell>
          <cell r="AC96">
            <v>4000</v>
          </cell>
          <cell r="AD96">
            <v>400</v>
          </cell>
          <cell r="AE96">
            <v>0</v>
          </cell>
          <cell r="AF96">
            <v>800</v>
          </cell>
          <cell r="AG96">
            <v>27</v>
          </cell>
          <cell r="AH96">
            <v>12</v>
          </cell>
          <cell r="AI96">
            <v>0.66666666666666663</v>
          </cell>
          <cell r="AJ96">
            <v>27</v>
          </cell>
          <cell r="AK96">
            <v>18</v>
          </cell>
          <cell r="AM96">
            <v>3.5042103086858861E-5</v>
          </cell>
          <cell r="AN96">
            <v>3.5042103086858862</v>
          </cell>
          <cell r="AO96">
            <v>10</v>
          </cell>
          <cell r="AP96">
            <v>20</v>
          </cell>
        </row>
        <row r="97">
          <cell r="G97">
            <v>1709</v>
          </cell>
          <cell r="H97" t="str">
            <v>Universitários</v>
          </cell>
          <cell r="I97">
            <v>17088</v>
          </cell>
          <cell r="J97">
            <v>2650</v>
          </cell>
          <cell r="K97">
            <v>34175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47</v>
          </cell>
          <cell r="AI97">
            <v>1</v>
          </cell>
          <cell r="AJ97">
            <v>47</v>
          </cell>
          <cell r="AK97">
            <v>47</v>
          </cell>
          <cell r="AM97">
            <v>0</v>
          </cell>
          <cell r="AN97">
            <v>0</v>
          </cell>
          <cell r="AO97">
            <v>10</v>
          </cell>
          <cell r="AP97">
            <v>0</v>
          </cell>
        </row>
        <row r="98">
          <cell r="G98">
            <v>857</v>
          </cell>
          <cell r="H98" t="str">
            <v>Universitários</v>
          </cell>
          <cell r="I98">
            <v>1000</v>
          </cell>
          <cell r="J98">
            <v>63</v>
          </cell>
          <cell r="K98">
            <v>2000</v>
          </cell>
          <cell r="L98">
            <v>0</v>
          </cell>
          <cell r="M98">
            <v>0</v>
          </cell>
          <cell r="N98">
            <v>0</v>
          </cell>
          <cell r="O98">
            <v>2500</v>
          </cell>
          <cell r="P98">
            <v>220</v>
          </cell>
          <cell r="Q98">
            <v>2000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2000</v>
          </cell>
          <cell r="AE98">
            <v>255</v>
          </cell>
          <cell r="AF98">
            <v>2000</v>
          </cell>
          <cell r="AG98">
            <v>12</v>
          </cell>
          <cell r="AH98">
            <v>5</v>
          </cell>
          <cell r="AI98">
            <v>0.4</v>
          </cell>
          <cell r="AJ98">
            <v>12</v>
          </cell>
          <cell r="AK98">
            <v>4.8000000000000007</v>
          </cell>
          <cell r="AM98">
            <v>0</v>
          </cell>
          <cell r="AN98">
            <v>0</v>
          </cell>
          <cell r="AO98">
            <v>10</v>
          </cell>
          <cell r="AP98">
            <v>0</v>
          </cell>
        </row>
        <row r="99">
          <cell r="G99">
            <v>2121</v>
          </cell>
          <cell r="H99" t="str">
            <v>Universitários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37890</v>
          </cell>
          <cell r="V99">
            <v>4230</v>
          </cell>
          <cell r="W99">
            <v>75780</v>
          </cell>
          <cell r="X99">
            <v>0</v>
          </cell>
          <cell r="Y99">
            <v>0</v>
          </cell>
          <cell r="Z99">
            <v>0</v>
          </cell>
          <cell r="AA99">
            <v>12675</v>
          </cell>
          <cell r="AB99">
            <v>1050</v>
          </cell>
          <cell r="AC99">
            <v>25350</v>
          </cell>
          <cell r="AD99">
            <v>29251</v>
          </cell>
          <cell r="AE99">
            <v>5310</v>
          </cell>
          <cell r="AF99">
            <v>58502</v>
          </cell>
          <cell r="AG99">
            <v>211</v>
          </cell>
          <cell r="AH99">
            <v>144</v>
          </cell>
          <cell r="AI99">
            <v>0.88888888888888884</v>
          </cell>
          <cell r="AJ99">
            <v>211</v>
          </cell>
          <cell r="AK99">
            <v>187.55555555555554</v>
          </cell>
          <cell r="AM99">
            <v>0</v>
          </cell>
          <cell r="AN99">
            <v>0</v>
          </cell>
          <cell r="AO99">
            <v>10</v>
          </cell>
          <cell r="AP99">
            <v>0</v>
          </cell>
        </row>
        <row r="100">
          <cell r="G100">
            <v>2104</v>
          </cell>
          <cell r="H100" t="str">
            <v>Universitários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63000</v>
          </cell>
          <cell r="P100">
            <v>20516</v>
          </cell>
          <cell r="Q100">
            <v>40000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283</v>
          </cell>
          <cell r="AH100">
            <v>165</v>
          </cell>
          <cell r="AI100">
            <v>1</v>
          </cell>
          <cell r="AJ100">
            <v>283</v>
          </cell>
          <cell r="AK100">
            <v>283</v>
          </cell>
          <cell r="AM100">
            <v>0</v>
          </cell>
          <cell r="AN100">
            <v>0</v>
          </cell>
          <cell r="AO100">
            <v>10</v>
          </cell>
          <cell r="AP100">
            <v>0</v>
          </cell>
        </row>
        <row r="101">
          <cell r="G101">
            <v>2118</v>
          </cell>
          <cell r="H101" t="str">
            <v>Universitários</v>
          </cell>
          <cell r="I101">
            <v>9</v>
          </cell>
          <cell r="J101">
            <v>36</v>
          </cell>
          <cell r="K101">
            <v>18</v>
          </cell>
          <cell r="L101">
            <v>0</v>
          </cell>
          <cell r="M101">
            <v>0</v>
          </cell>
          <cell r="N101">
            <v>0</v>
          </cell>
          <cell r="O101">
            <v>416</v>
          </cell>
          <cell r="P101">
            <v>618</v>
          </cell>
          <cell r="Q101">
            <v>832</v>
          </cell>
          <cell r="R101">
            <v>0</v>
          </cell>
          <cell r="S101">
            <v>0</v>
          </cell>
          <cell r="T101">
            <v>0</v>
          </cell>
          <cell r="U101">
            <v>952</v>
          </cell>
          <cell r="V101">
            <v>1129</v>
          </cell>
          <cell r="W101">
            <v>1904</v>
          </cell>
          <cell r="X101">
            <v>0</v>
          </cell>
          <cell r="Y101">
            <v>0</v>
          </cell>
          <cell r="Z101">
            <v>0</v>
          </cell>
          <cell r="AA101">
            <v>845</v>
          </cell>
          <cell r="AB101">
            <v>5234</v>
          </cell>
          <cell r="AC101">
            <v>1690</v>
          </cell>
          <cell r="AD101">
            <v>1229</v>
          </cell>
          <cell r="AE101">
            <v>1577</v>
          </cell>
          <cell r="AF101">
            <v>2458</v>
          </cell>
          <cell r="AG101">
            <v>0</v>
          </cell>
          <cell r="AH101">
            <v>47</v>
          </cell>
          <cell r="AI101">
            <v>0.55319148936170215</v>
          </cell>
          <cell r="AJ101">
            <v>47</v>
          </cell>
          <cell r="AK101">
            <v>26</v>
          </cell>
          <cell r="AM101">
            <v>0</v>
          </cell>
          <cell r="AN101">
            <v>0</v>
          </cell>
          <cell r="AO101">
            <v>10</v>
          </cell>
          <cell r="AP101">
            <v>0</v>
          </cell>
        </row>
        <row r="102">
          <cell r="G102">
            <v>2118</v>
          </cell>
          <cell r="H102" t="str">
            <v>Universitários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10787</v>
          </cell>
          <cell r="V102">
            <v>15277</v>
          </cell>
          <cell r="W102">
            <v>21574</v>
          </cell>
          <cell r="X102">
            <v>0</v>
          </cell>
          <cell r="Y102">
            <v>0</v>
          </cell>
          <cell r="Z102">
            <v>0</v>
          </cell>
          <cell r="AA102">
            <v>2491</v>
          </cell>
          <cell r="AB102">
            <v>5017</v>
          </cell>
          <cell r="AC102">
            <v>4982</v>
          </cell>
          <cell r="AD102">
            <v>8206</v>
          </cell>
          <cell r="AE102">
            <v>4135</v>
          </cell>
          <cell r="AF102">
            <v>16412</v>
          </cell>
          <cell r="AG102">
            <v>0</v>
          </cell>
          <cell r="AH102">
            <v>47</v>
          </cell>
          <cell r="AI102">
            <v>0.55319148936170215</v>
          </cell>
          <cell r="AJ102">
            <v>47</v>
          </cell>
          <cell r="AK102">
            <v>26</v>
          </cell>
          <cell r="AM102">
            <v>0</v>
          </cell>
          <cell r="AN102">
            <v>0</v>
          </cell>
          <cell r="AO102">
            <v>10</v>
          </cell>
          <cell r="AP102">
            <v>0</v>
          </cell>
        </row>
        <row r="103">
          <cell r="G103">
            <v>204</v>
          </cell>
          <cell r="H103" t="str">
            <v>Universitários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20943</v>
          </cell>
          <cell r="P103">
            <v>996</v>
          </cell>
          <cell r="Q103">
            <v>40000</v>
          </cell>
          <cell r="R103">
            <v>12180</v>
          </cell>
          <cell r="S103">
            <v>5267</v>
          </cell>
          <cell r="T103">
            <v>10000</v>
          </cell>
          <cell r="U103">
            <v>17070</v>
          </cell>
          <cell r="V103">
            <v>30523</v>
          </cell>
          <cell r="W103">
            <v>15000</v>
          </cell>
          <cell r="X103">
            <v>0</v>
          </cell>
          <cell r="Y103">
            <v>0</v>
          </cell>
          <cell r="Z103">
            <v>0</v>
          </cell>
          <cell r="AA103">
            <v>5561</v>
          </cell>
          <cell r="AB103">
            <v>7181</v>
          </cell>
          <cell r="AC103">
            <v>10000</v>
          </cell>
          <cell r="AD103">
            <v>12091</v>
          </cell>
          <cell r="AE103">
            <v>1784</v>
          </cell>
          <cell r="AF103">
            <v>20000</v>
          </cell>
          <cell r="AG103">
            <v>0</v>
          </cell>
          <cell r="AH103">
            <v>80</v>
          </cell>
          <cell r="AI103">
            <v>0.98750000000000004</v>
          </cell>
          <cell r="AJ103">
            <v>80</v>
          </cell>
          <cell r="AK103">
            <v>79</v>
          </cell>
          <cell r="AM103">
            <v>0</v>
          </cell>
          <cell r="AN103">
            <v>0</v>
          </cell>
          <cell r="AO103">
            <v>10</v>
          </cell>
          <cell r="AP103">
            <v>0</v>
          </cell>
        </row>
        <row r="104">
          <cell r="G104">
            <v>2117</v>
          </cell>
          <cell r="H104" t="str">
            <v>Universitários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1140</v>
          </cell>
          <cell r="AB104">
            <v>1260</v>
          </cell>
          <cell r="AC104">
            <v>1140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46</v>
          </cell>
          <cell r="AI104">
            <v>1</v>
          </cell>
          <cell r="AJ104">
            <v>46</v>
          </cell>
          <cell r="AK104">
            <v>46</v>
          </cell>
          <cell r="AM104">
            <v>0</v>
          </cell>
          <cell r="AN104">
            <v>0</v>
          </cell>
          <cell r="AO104">
            <v>10</v>
          </cell>
          <cell r="AP104">
            <v>0</v>
          </cell>
        </row>
        <row r="105">
          <cell r="G105">
            <v>2280</v>
          </cell>
          <cell r="H105" t="str">
            <v>Direta/OSS</v>
          </cell>
          <cell r="I105">
            <v>2000</v>
          </cell>
          <cell r="J105">
            <v>45</v>
          </cell>
          <cell r="K105">
            <v>4000</v>
          </cell>
          <cell r="L105">
            <v>4000</v>
          </cell>
          <cell r="M105">
            <v>60</v>
          </cell>
          <cell r="N105">
            <v>8000</v>
          </cell>
          <cell r="O105">
            <v>3000</v>
          </cell>
          <cell r="P105">
            <v>78</v>
          </cell>
          <cell r="Q105">
            <v>6000</v>
          </cell>
          <cell r="R105">
            <v>3000</v>
          </cell>
          <cell r="S105">
            <v>60</v>
          </cell>
          <cell r="T105">
            <v>6000</v>
          </cell>
          <cell r="U105">
            <v>4000</v>
          </cell>
          <cell r="V105">
            <v>120</v>
          </cell>
          <cell r="W105">
            <v>8000</v>
          </cell>
          <cell r="X105">
            <v>3000</v>
          </cell>
          <cell r="Y105">
            <v>60</v>
          </cell>
          <cell r="Z105">
            <v>3000</v>
          </cell>
          <cell r="AA105">
            <v>5000</v>
          </cell>
          <cell r="AB105">
            <v>160</v>
          </cell>
          <cell r="AC105">
            <v>3000</v>
          </cell>
          <cell r="AD105">
            <v>4000</v>
          </cell>
          <cell r="AE105">
            <v>45</v>
          </cell>
          <cell r="AF105">
            <v>8000</v>
          </cell>
          <cell r="AG105">
            <v>44</v>
          </cell>
          <cell r="AH105">
            <v>46</v>
          </cell>
          <cell r="AI105">
            <v>0.56521739130434778</v>
          </cell>
          <cell r="AJ105">
            <v>46</v>
          </cell>
          <cell r="AK105">
            <v>25.999999999999996</v>
          </cell>
          <cell r="AM105">
            <v>1.4016841234743544E-2</v>
          </cell>
          <cell r="AN105">
            <v>1401.6841234743545</v>
          </cell>
          <cell r="AO105">
            <v>10</v>
          </cell>
          <cell r="AP105">
            <v>1400</v>
          </cell>
        </row>
        <row r="106">
          <cell r="G106">
            <v>1749</v>
          </cell>
          <cell r="H106" t="str">
            <v>Direta/OSS</v>
          </cell>
          <cell r="I106">
            <v>7850</v>
          </cell>
          <cell r="J106">
            <v>500</v>
          </cell>
          <cell r="K106">
            <v>13700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30500</v>
          </cell>
          <cell r="V106">
            <v>600</v>
          </cell>
          <cell r="W106">
            <v>61000</v>
          </cell>
          <cell r="X106">
            <v>0</v>
          </cell>
          <cell r="Y106">
            <v>0</v>
          </cell>
          <cell r="Z106">
            <v>0</v>
          </cell>
          <cell r="AA106">
            <v>14050</v>
          </cell>
          <cell r="AB106">
            <v>5000</v>
          </cell>
          <cell r="AC106">
            <v>20000</v>
          </cell>
          <cell r="AD106">
            <v>3000</v>
          </cell>
          <cell r="AE106">
            <v>0</v>
          </cell>
          <cell r="AF106">
            <v>6000</v>
          </cell>
          <cell r="AG106">
            <v>0</v>
          </cell>
          <cell r="AH106">
            <v>137</v>
          </cell>
          <cell r="AI106">
            <v>0.88321167883211682</v>
          </cell>
          <cell r="AJ106">
            <v>137</v>
          </cell>
          <cell r="AK106">
            <v>121</v>
          </cell>
          <cell r="AM106">
            <v>0</v>
          </cell>
          <cell r="AN106">
            <v>0</v>
          </cell>
          <cell r="AO106">
            <v>10</v>
          </cell>
          <cell r="AP106">
            <v>0</v>
          </cell>
        </row>
        <row r="107">
          <cell r="G107">
            <v>2196</v>
          </cell>
          <cell r="H107" t="str">
            <v>Direta/OSS</v>
          </cell>
          <cell r="I107">
            <v>3840</v>
          </cell>
          <cell r="J107">
            <v>642</v>
          </cell>
          <cell r="K107">
            <v>7860</v>
          </cell>
          <cell r="L107">
            <v>1920</v>
          </cell>
          <cell r="M107">
            <v>0</v>
          </cell>
          <cell r="N107">
            <v>3840</v>
          </cell>
          <cell r="O107">
            <v>3976</v>
          </cell>
          <cell r="P107">
            <v>1341</v>
          </cell>
          <cell r="Q107">
            <v>7952</v>
          </cell>
          <cell r="R107">
            <v>1988</v>
          </cell>
          <cell r="S107">
            <v>0</v>
          </cell>
          <cell r="T107">
            <v>3976</v>
          </cell>
          <cell r="U107">
            <v>12101</v>
          </cell>
          <cell r="V107">
            <v>3121</v>
          </cell>
          <cell r="W107">
            <v>24202</v>
          </cell>
          <cell r="X107">
            <v>440</v>
          </cell>
          <cell r="Y107">
            <v>0</v>
          </cell>
          <cell r="Z107">
            <v>880</v>
          </cell>
          <cell r="AA107">
            <v>2203</v>
          </cell>
          <cell r="AB107">
            <v>1280</v>
          </cell>
          <cell r="AC107">
            <v>4406</v>
          </cell>
          <cell r="AD107">
            <v>1137</v>
          </cell>
          <cell r="AE107">
            <v>36</v>
          </cell>
          <cell r="AF107">
            <v>2274</v>
          </cell>
          <cell r="AG107">
            <v>64</v>
          </cell>
          <cell r="AH107">
            <v>78</v>
          </cell>
          <cell r="AI107">
            <v>0.91025641025641024</v>
          </cell>
          <cell r="AJ107">
            <v>78</v>
          </cell>
          <cell r="AK107">
            <v>71</v>
          </cell>
          <cell r="AM107">
            <v>6.7280837926769017E-3</v>
          </cell>
          <cell r="AN107">
            <v>672.80837926769016</v>
          </cell>
          <cell r="AO107">
            <v>10</v>
          </cell>
          <cell r="AP107">
            <v>670</v>
          </cell>
        </row>
        <row r="108">
          <cell r="G108">
            <v>2526</v>
          </cell>
          <cell r="H108" t="str">
            <v>Direta/OSS</v>
          </cell>
          <cell r="I108">
            <v>0</v>
          </cell>
          <cell r="J108">
            <v>0</v>
          </cell>
          <cell r="K108">
            <v>0</v>
          </cell>
          <cell r="L108">
            <v>74</v>
          </cell>
          <cell r="M108">
            <v>0</v>
          </cell>
          <cell r="N108">
            <v>148</v>
          </cell>
          <cell r="O108">
            <v>0</v>
          </cell>
          <cell r="P108">
            <v>0</v>
          </cell>
          <cell r="Q108">
            <v>0</v>
          </cell>
          <cell r="R108">
            <v>76</v>
          </cell>
          <cell r="S108">
            <v>0</v>
          </cell>
          <cell r="T108">
            <v>152</v>
          </cell>
          <cell r="U108">
            <v>390</v>
          </cell>
          <cell r="V108">
            <v>0</v>
          </cell>
          <cell r="W108">
            <v>780</v>
          </cell>
          <cell r="X108">
            <v>95</v>
          </cell>
          <cell r="Y108">
            <v>0</v>
          </cell>
          <cell r="Z108">
            <v>190</v>
          </cell>
          <cell r="AA108">
            <v>189</v>
          </cell>
          <cell r="AB108">
            <v>0</v>
          </cell>
          <cell r="AC108">
            <v>378</v>
          </cell>
          <cell r="AD108">
            <v>38</v>
          </cell>
          <cell r="AE108">
            <v>3</v>
          </cell>
          <cell r="AF108">
            <v>76</v>
          </cell>
          <cell r="AG108">
            <v>4</v>
          </cell>
          <cell r="AH108" t="e">
            <v>#N/A</v>
          </cell>
          <cell r="AI108" t="e">
            <v>#N/A</v>
          </cell>
          <cell r="AJ108">
            <v>4</v>
          </cell>
          <cell r="AK108">
            <v>4</v>
          </cell>
          <cell r="AM108">
            <v>2.5931156284275555E-4</v>
          </cell>
          <cell r="AN108">
            <v>25.931156284275556</v>
          </cell>
          <cell r="AO108">
            <v>10</v>
          </cell>
          <cell r="AP108">
            <v>30</v>
          </cell>
        </row>
        <row r="109">
          <cell r="G109">
            <v>1925</v>
          </cell>
          <cell r="H109" t="str">
            <v>Direta/OSS</v>
          </cell>
          <cell r="I109">
            <v>3000</v>
          </cell>
          <cell r="J109">
            <v>125</v>
          </cell>
          <cell r="K109">
            <v>6000</v>
          </cell>
          <cell r="L109">
            <v>2000</v>
          </cell>
          <cell r="M109">
            <v>0</v>
          </cell>
          <cell r="N109">
            <v>4000</v>
          </cell>
          <cell r="O109">
            <v>4800</v>
          </cell>
          <cell r="P109">
            <v>0</v>
          </cell>
          <cell r="Q109">
            <v>9600</v>
          </cell>
          <cell r="R109">
            <v>3000</v>
          </cell>
          <cell r="S109">
            <v>0</v>
          </cell>
          <cell r="T109">
            <v>6000</v>
          </cell>
          <cell r="U109">
            <v>9000</v>
          </cell>
          <cell r="V109">
            <v>15</v>
          </cell>
          <cell r="W109">
            <v>18000</v>
          </cell>
          <cell r="X109">
            <v>4000</v>
          </cell>
          <cell r="Y109">
            <v>0</v>
          </cell>
          <cell r="Z109">
            <v>8000</v>
          </cell>
          <cell r="AA109">
            <v>6300</v>
          </cell>
          <cell r="AB109">
            <v>129</v>
          </cell>
          <cell r="AC109">
            <v>12600</v>
          </cell>
          <cell r="AD109">
            <v>4000</v>
          </cell>
          <cell r="AE109">
            <v>0</v>
          </cell>
          <cell r="AF109">
            <v>8000</v>
          </cell>
          <cell r="AG109">
            <v>70</v>
          </cell>
          <cell r="AH109">
            <v>50</v>
          </cell>
          <cell r="AI109">
            <v>0.96</v>
          </cell>
          <cell r="AJ109">
            <v>70</v>
          </cell>
          <cell r="AK109">
            <v>67.2</v>
          </cell>
          <cell r="AM109">
            <v>7.0084206173717722E-3</v>
          </cell>
          <cell r="AN109">
            <v>700.84206173717723</v>
          </cell>
          <cell r="AO109">
            <v>10</v>
          </cell>
          <cell r="AP109">
            <v>700</v>
          </cell>
        </row>
        <row r="110">
          <cell r="G110">
            <v>2105</v>
          </cell>
          <cell r="H110" t="str">
            <v>Direta/OSS</v>
          </cell>
          <cell r="I110">
            <v>30000</v>
          </cell>
          <cell r="J110">
            <v>1369</v>
          </cell>
          <cell r="K110">
            <v>60000</v>
          </cell>
          <cell r="L110">
            <v>15000</v>
          </cell>
          <cell r="M110">
            <v>0</v>
          </cell>
          <cell r="N110">
            <v>30000</v>
          </cell>
          <cell r="O110">
            <v>30000</v>
          </cell>
          <cell r="P110">
            <v>3651</v>
          </cell>
          <cell r="Q110">
            <v>60000</v>
          </cell>
          <cell r="R110">
            <v>15000</v>
          </cell>
          <cell r="S110">
            <v>0</v>
          </cell>
          <cell r="T110">
            <v>30000</v>
          </cell>
          <cell r="U110">
            <v>40000</v>
          </cell>
          <cell r="V110">
            <v>57</v>
          </cell>
          <cell r="W110">
            <v>80000</v>
          </cell>
          <cell r="X110">
            <v>7500</v>
          </cell>
          <cell r="Y110">
            <v>0</v>
          </cell>
          <cell r="Z110">
            <v>15000</v>
          </cell>
          <cell r="AA110">
            <v>30000</v>
          </cell>
          <cell r="AB110">
            <v>44</v>
          </cell>
          <cell r="AC110">
            <v>60000</v>
          </cell>
          <cell r="AD110">
            <v>30000</v>
          </cell>
          <cell r="AE110">
            <v>2660</v>
          </cell>
          <cell r="AF110">
            <v>60000</v>
          </cell>
          <cell r="AG110">
            <v>188</v>
          </cell>
          <cell r="AH110">
            <v>188</v>
          </cell>
          <cell r="AI110">
            <v>0.9042553191489362</v>
          </cell>
          <cell r="AJ110">
            <v>188</v>
          </cell>
          <cell r="AK110">
            <v>170</v>
          </cell>
          <cell r="AM110">
            <v>5.2563154630288295E-2</v>
          </cell>
          <cell r="AN110">
            <v>5256.3154630288291</v>
          </cell>
          <cell r="AO110">
            <v>10</v>
          </cell>
          <cell r="AP110">
            <v>5140</v>
          </cell>
        </row>
        <row r="111">
          <cell r="G111">
            <v>1758</v>
          </cell>
          <cell r="H111" t="str">
            <v>Direta/OSS</v>
          </cell>
          <cell r="I111">
            <v>750</v>
          </cell>
          <cell r="J111">
            <v>1820</v>
          </cell>
          <cell r="K111">
            <v>1500</v>
          </cell>
          <cell r="L111">
            <v>1500</v>
          </cell>
          <cell r="M111">
            <v>630</v>
          </cell>
          <cell r="N111">
            <v>3000</v>
          </cell>
          <cell r="O111">
            <v>1200</v>
          </cell>
          <cell r="P111">
            <v>0</v>
          </cell>
          <cell r="Q111">
            <v>2400</v>
          </cell>
          <cell r="R111">
            <v>2400</v>
          </cell>
          <cell r="S111">
            <v>629</v>
          </cell>
          <cell r="T111">
            <v>4800</v>
          </cell>
          <cell r="U111">
            <v>3600</v>
          </cell>
          <cell r="V111">
            <v>3692</v>
          </cell>
          <cell r="W111">
            <v>7600</v>
          </cell>
          <cell r="X111">
            <v>100</v>
          </cell>
          <cell r="Y111">
            <v>0</v>
          </cell>
          <cell r="Z111">
            <v>200</v>
          </cell>
          <cell r="AA111">
            <v>900</v>
          </cell>
          <cell r="AB111">
            <v>252</v>
          </cell>
          <cell r="AC111">
            <v>1800</v>
          </cell>
          <cell r="AD111">
            <v>240</v>
          </cell>
          <cell r="AE111">
            <v>0</v>
          </cell>
          <cell r="AF111">
            <v>480</v>
          </cell>
          <cell r="AG111">
            <v>30</v>
          </cell>
          <cell r="AH111">
            <v>30</v>
          </cell>
          <cell r="AI111">
            <v>0.96666666666666667</v>
          </cell>
          <cell r="AJ111">
            <v>30</v>
          </cell>
          <cell r="AK111">
            <v>29</v>
          </cell>
          <cell r="AM111">
            <v>5.2563154630288289E-3</v>
          </cell>
          <cell r="AN111">
            <v>525.63154630288284</v>
          </cell>
          <cell r="AO111">
            <v>10</v>
          </cell>
          <cell r="AP111">
            <v>530</v>
          </cell>
        </row>
        <row r="112">
          <cell r="G112">
            <v>2269</v>
          </cell>
          <cell r="H112" t="str">
            <v>Direta/OSS</v>
          </cell>
          <cell r="I112">
            <v>660</v>
          </cell>
          <cell r="J112">
            <v>160</v>
          </cell>
          <cell r="K112">
            <v>1320</v>
          </cell>
          <cell r="L112">
            <v>330</v>
          </cell>
          <cell r="M112">
            <v>85</v>
          </cell>
          <cell r="N112">
            <v>660</v>
          </cell>
          <cell r="O112">
            <v>300</v>
          </cell>
          <cell r="P112">
            <v>100</v>
          </cell>
          <cell r="Q112">
            <v>600</v>
          </cell>
          <cell r="R112">
            <v>210</v>
          </cell>
          <cell r="S112">
            <v>0</v>
          </cell>
          <cell r="T112">
            <v>420</v>
          </cell>
          <cell r="U112">
            <v>1020</v>
          </cell>
          <cell r="V112">
            <v>0</v>
          </cell>
          <cell r="W112">
            <v>2040</v>
          </cell>
          <cell r="X112">
            <v>900</v>
          </cell>
          <cell r="Y112">
            <v>0</v>
          </cell>
          <cell r="Z112">
            <v>1800</v>
          </cell>
          <cell r="AA112">
            <v>1260</v>
          </cell>
          <cell r="AB112">
            <v>530</v>
          </cell>
          <cell r="AC112">
            <v>2520</v>
          </cell>
          <cell r="AD112">
            <v>360</v>
          </cell>
          <cell r="AE112">
            <v>0</v>
          </cell>
          <cell r="AF112">
            <v>720</v>
          </cell>
          <cell r="AG112">
            <v>20</v>
          </cell>
          <cell r="AH112">
            <v>20</v>
          </cell>
          <cell r="AI112">
            <v>0.6</v>
          </cell>
          <cell r="AJ112">
            <v>20</v>
          </cell>
          <cell r="AK112">
            <v>12</v>
          </cell>
          <cell r="AM112">
            <v>1.1563894018663424E-3</v>
          </cell>
          <cell r="AN112">
            <v>115.63894018663423</v>
          </cell>
          <cell r="AO112">
            <v>10</v>
          </cell>
          <cell r="AP112">
            <v>120</v>
          </cell>
        </row>
        <row r="113">
          <cell r="G113">
            <v>2400</v>
          </cell>
          <cell r="H113" t="str">
            <v>Direta/OSS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4230</v>
          </cell>
          <cell r="P113">
            <v>0</v>
          </cell>
          <cell r="Q113">
            <v>8460</v>
          </cell>
          <cell r="R113">
            <v>0</v>
          </cell>
          <cell r="S113">
            <v>0</v>
          </cell>
          <cell r="T113">
            <v>0</v>
          </cell>
          <cell r="U113">
            <v>9000</v>
          </cell>
          <cell r="V113">
            <v>2460</v>
          </cell>
          <cell r="W113">
            <v>9000</v>
          </cell>
          <cell r="X113">
            <v>0</v>
          </cell>
          <cell r="Y113">
            <v>0</v>
          </cell>
          <cell r="Z113">
            <v>0</v>
          </cell>
          <cell r="AA113">
            <v>12000</v>
          </cell>
          <cell r="AB113">
            <v>3739</v>
          </cell>
          <cell r="AC113">
            <v>12000</v>
          </cell>
          <cell r="AD113">
            <v>6810</v>
          </cell>
          <cell r="AE113">
            <v>3184</v>
          </cell>
          <cell r="AF113">
            <v>6810</v>
          </cell>
          <cell r="AG113">
            <v>40</v>
          </cell>
          <cell r="AH113">
            <v>60</v>
          </cell>
          <cell r="AI113">
            <v>0.73333333333333328</v>
          </cell>
          <cell r="AJ113">
            <v>60</v>
          </cell>
          <cell r="AK113">
            <v>44</v>
          </cell>
          <cell r="AM113">
            <v>0</v>
          </cell>
          <cell r="AN113">
            <v>0</v>
          </cell>
          <cell r="AO113">
            <v>10</v>
          </cell>
          <cell r="AP113">
            <v>0</v>
          </cell>
        </row>
        <row r="114">
          <cell r="G114">
            <v>2097</v>
          </cell>
          <cell r="H114" t="str">
            <v>Direta/OSS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100</v>
          </cell>
          <cell r="P114">
            <v>75</v>
          </cell>
          <cell r="Q114">
            <v>200</v>
          </cell>
          <cell r="R114">
            <v>0</v>
          </cell>
          <cell r="S114">
            <v>0</v>
          </cell>
          <cell r="T114">
            <v>0</v>
          </cell>
          <cell r="U114">
            <v>4200</v>
          </cell>
          <cell r="V114">
            <v>2478</v>
          </cell>
          <cell r="W114">
            <v>8400</v>
          </cell>
          <cell r="X114">
            <v>0</v>
          </cell>
          <cell r="Y114">
            <v>0</v>
          </cell>
          <cell r="Z114">
            <v>0</v>
          </cell>
          <cell r="AA114">
            <v>3500</v>
          </cell>
          <cell r="AB114">
            <v>1934</v>
          </cell>
          <cell r="AC114">
            <v>7000</v>
          </cell>
          <cell r="AD114">
            <v>500</v>
          </cell>
          <cell r="AE114">
            <v>680</v>
          </cell>
          <cell r="AF114">
            <v>1000</v>
          </cell>
          <cell r="AG114">
            <v>28</v>
          </cell>
          <cell r="AH114">
            <v>28</v>
          </cell>
          <cell r="AI114">
            <v>0.9642857142857143</v>
          </cell>
          <cell r="AJ114">
            <v>28</v>
          </cell>
          <cell r="AK114">
            <v>27</v>
          </cell>
          <cell r="AM114">
            <v>0</v>
          </cell>
          <cell r="AN114">
            <v>0</v>
          </cell>
          <cell r="AO114">
            <v>10</v>
          </cell>
          <cell r="AP114">
            <v>0</v>
          </cell>
        </row>
        <row r="115">
          <cell r="G115">
            <v>2757</v>
          </cell>
          <cell r="H115" t="str">
            <v>Direta/OSS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3000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3000</v>
          </cell>
          <cell r="U115">
            <v>0</v>
          </cell>
          <cell r="V115">
            <v>0</v>
          </cell>
          <cell r="W115">
            <v>2000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7000</v>
          </cell>
          <cell r="AE115">
            <v>0</v>
          </cell>
          <cell r="AF115">
            <v>3000</v>
          </cell>
          <cell r="AG115">
            <v>8</v>
          </cell>
          <cell r="AH115">
            <v>8</v>
          </cell>
          <cell r="AI115">
            <v>1</v>
          </cell>
          <cell r="AJ115">
            <v>8</v>
          </cell>
          <cell r="AK115">
            <v>8</v>
          </cell>
          <cell r="AM115">
            <v>5.2563154630288289E-3</v>
          </cell>
          <cell r="AN115">
            <v>525.63154630288284</v>
          </cell>
          <cell r="AO115">
            <v>10</v>
          </cell>
          <cell r="AP115">
            <v>530</v>
          </cell>
        </row>
        <row r="116">
          <cell r="G116">
            <v>2305</v>
          </cell>
          <cell r="H116" t="str">
            <v>Direta/OSS</v>
          </cell>
          <cell r="I116">
            <v>4000</v>
          </cell>
          <cell r="J116">
            <v>80</v>
          </cell>
          <cell r="K116">
            <v>8000</v>
          </cell>
          <cell r="L116">
            <v>3500</v>
          </cell>
          <cell r="M116">
            <v>100</v>
          </cell>
          <cell r="N116">
            <v>7000</v>
          </cell>
          <cell r="O116">
            <v>2500</v>
          </cell>
          <cell r="P116">
            <v>35</v>
          </cell>
          <cell r="Q116">
            <v>5000</v>
          </cell>
          <cell r="R116">
            <v>2500</v>
          </cell>
          <cell r="S116">
            <v>80</v>
          </cell>
          <cell r="T116">
            <v>5000</v>
          </cell>
          <cell r="U116">
            <v>4000</v>
          </cell>
          <cell r="V116">
            <v>180</v>
          </cell>
          <cell r="W116">
            <v>8000</v>
          </cell>
          <cell r="X116">
            <v>3000</v>
          </cell>
          <cell r="Y116">
            <v>45</v>
          </cell>
          <cell r="Z116">
            <v>6000</v>
          </cell>
          <cell r="AA116">
            <v>3000</v>
          </cell>
          <cell r="AB116">
            <v>40</v>
          </cell>
          <cell r="AC116">
            <v>6000</v>
          </cell>
          <cell r="AD116">
            <v>2500</v>
          </cell>
          <cell r="AE116">
            <v>65</v>
          </cell>
          <cell r="AF116">
            <v>5000</v>
          </cell>
          <cell r="AG116">
            <v>2</v>
          </cell>
          <cell r="AH116">
            <v>2</v>
          </cell>
          <cell r="AI116">
            <v>0.5</v>
          </cell>
          <cell r="AJ116">
            <v>2</v>
          </cell>
          <cell r="AK116">
            <v>1</v>
          </cell>
          <cell r="AM116">
            <v>1.2264736080400601E-2</v>
          </cell>
          <cell r="AN116">
            <v>1226.4736080400601</v>
          </cell>
          <cell r="AO116">
            <v>10</v>
          </cell>
          <cell r="AP116">
            <v>1230</v>
          </cell>
        </row>
        <row r="117">
          <cell r="G117">
            <v>2465</v>
          </cell>
          <cell r="H117" t="str">
            <v>Direta/OSS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800</v>
          </cell>
          <cell r="V117">
            <v>3000</v>
          </cell>
          <cell r="W117">
            <v>1600</v>
          </cell>
          <cell r="X117">
            <v>0</v>
          </cell>
          <cell r="Y117">
            <v>0</v>
          </cell>
          <cell r="Z117">
            <v>0</v>
          </cell>
          <cell r="AA117">
            <v>300</v>
          </cell>
          <cell r="AB117">
            <v>600</v>
          </cell>
          <cell r="AC117">
            <v>600</v>
          </cell>
          <cell r="AD117">
            <v>125</v>
          </cell>
          <cell r="AE117">
            <v>0</v>
          </cell>
          <cell r="AF117">
            <v>250</v>
          </cell>
          <cell r="AG117">
            <v>0</v>
          </cell>
          <cell r="AH117">
            <v>0</v>
          </cell>
          <cell r="AI117" t="e">
            <v>#DIV/0!</v>
          </cell>
          <cell r="AJ117">
            <v>0</v>
          </cell>
          <cell r="AK117">
            <v>0</v>
          </cell>
          <cell r="AM117">
            <v>0</v>
          </cell>
          <cell r="AN117">
            <v>0</v>
          </cell>
          <cell r="AO117">
            <v>10</v>
          </cell>
          <cell r="AP117">
            <v>0</v>
          </cell>
        </row>
        <row r="118">
          <cell r="G118">
            <v>1756</v>
          </cell>
          <cell r="H118" t="str">
            <v>Direta/OSS</v>
          </cell>
          <cell r="I118">
            <v>2500</v>
          </cell>
          <cell r="J118">
            <v>824</v>
          </cell>
          <cell r="K118">
            <v>5000</v>
          </cell>
          <cell r="L118">
            <v>0</v>
          </cell>
          <cell r="M118">
            <v>0</v>
          </cell>
          <cell r="N118">
            <v>0</v>
          </cell>
          <cell r="O118">
            <v>4000</v>
          </cell>
          <cell r="P118">
            <v>4</v>
          </cell>
          <cell r="Q118">
            <v>8000</v>
          </cell>
          <cell r="R118">
            <v>0</v>
          </cell>
          <cell r="S118">
            <v>0</v>
          </cell>
          <cell r="T118">
            <v>0</v>
          </cell>
          <cell r="U118">
            <v>8000</v>
          </cell>
          <cell r="V118">
            <v>4659</v>
          </cell>
          <cell r="W118">
            <v>16000</v>
          </cell>
          <cell r="X118">
            <v>0</v>
          </cell>
          <cell r="Y118">
            <v>0</v>
          </cell>
          <cell r="Z118">
            <v>0</v>
          </cell>
          <cell r="AA118">
            <v>22500</v>
          </cell>
          <cell r="AB118">
            <v>4408</v>
          </cell>
          <cell r="AC118">
            <v>45000</v>
          </cell>
          <cell r="AD118">
            <v>2500</v>
          </cell>
          <cell r="AE118">
            <v>1686</v>
          </cell>
          <cell r="AF118">
            <v>5000</v>
          </cell>
          <cell r="AG118">
            <v>0</v>
          </cell>
          <cell r="AH118">
            <v>90</v>
          </cell>
          <cell r="AI118">
            <v>0.83333333333333337</v>
          </cell>
          <cell r="AJ118">
            <v>90</v>
          </cell>
          <cell r="AK118">
            <v>75</v>
          </cell>
          <cell r="AM118">
            <v>0</v>
          </cell>
          <cell r="AN118">
            <v>0</v>
          </cell>
          <cell r="AO118">
            <v>10</v>
          </cell>
          <cell r="AP118">
            <v>0</v>
          </cell>
        </row>
        <row r="119">
          <cell r="G119">
            <v>2129</v>
          </cell>
          <cell r="H119" t="str">
            <v>Direta/OSS</v>
          </cell>
          <cell r="I119">
            <v>150</v>
          </cell>
          <cell r="J119">
            <v>25</v>
          </cell>
          <cell r="K119">
            <v>300</v>
          </cell>
          <cell r="L119">
            <v>0</v>
          </cell>
          <cell r="M119">
            <v>0</v>
          </cell>
          <cell r="N119">
            <v>0</v>
          </cell>
          <cell r="O119">
            <v>1500</v>
          </cell>
          <cell r="P119">
            <v>190</v>
          </cell>
          <cell r="Q119">
            <v>3000</v>
          </cell>
          <cell r="R119">
            <v>0</v>
          </cell>
          <cell r="S119">
            <v>0</v>
          </cell>
          <cell r="T119">
            <v>0</v>
          </cell>
          <cell r="U119">
            <v>3500</v>
          </cell>
          <cell r="V119">
            <v>1485</v>
          </cell>
          <cell r="W119">
            <v>7000</v>
          </cell>
          <cell r="X119">
            <v>0</v>
          </cell>
          <cell r="Y119">
            <v>0</v>
          </cell>
          <cell r="Z119">
            <v>0</v>
          </cell>
          <cell r="AA119">
            <v>5000</v>
          </cell>
          <cell r="AB119">
            <v>1889</v>
          </cell>
          <cell r="AC119">
            <v>10000</v>
          </cell>
          <cell r="AD119">
            <v>1500</v>
          </cell>
          <cell r="AE119">
            <v>39</v>
          </cell>
          <cell r="AF119">
            <v>3000</v>
          </cell>
          <cell r="AG119">
            <v>0</v>
          </cell>
          <cell r="AH119">
            <v>30</v>
          </cell>
          <cell r="AI119">
            <v>0.93333333333333335</v>
          </cell>
          <cell r="AJ119">
            <v>30</v>
          </cell>
          <cell r="AK119">
            <v>28</v>
          </cell>
          <cell r="AM119">
            <v>0</v>
          </cell>
          <cell r="AN119">
            <v>0</v>
          </cell>
          <cell r="AO119">
            <v>10</v>
          </cell>
          <cell r="AP119">
            <v>0</v>
          </cell>
        </row>
        <row r="120">
          <cell r="G120">
            <v>2091</v>
          </cell>
          <cell r="H120" t="str">
            <v>Direta/OSS</v>
          </cell>
          <cell r="I120">
            <v>3000</v>
          </cell>
          <cell r="J120">
            <v>100</v>
          </cell>
          <cell r="K120">
            <v>5000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9000</v>
          </cell>
          <cell r="V120">
            <v>400</v>
          </cell>
          <cell r="W120">
            <v>19000</v>
          </cell>
          <cell r="X120">
            <v>0</v>
          </cell>
          <cell r="Y120">
            <v>0</v>
          </cell>
          <cell r="Z120">
            <v>0</v>
          </cell>
          <cell r="AA120">
            <v>2000</v>
          </cell>
          <cell r="AB120">
            <v>700</v>
          </cell>
          <cell r="AC120">
            <v>2000</v>
          </cell>
          <cell r="AD120">
            <v>4500</v>
          </cell>
          <cell r="AE120">
            <v>0</v>
          </cell>
          <cell r="AF120">
            <v>9000</v>
          </cell>
          <cell r="AG120">
            <v>30</v>
          </cell>
          <cell r="AH120">
            <v>30</v>
          </cell>
          <cell r="AI120">
            <v>0.2</v>
          </cell>
          <cell r="AJ120">
            <v>30</v>
          </cell>
          <cell r="AK120">
            <v>6</v>
          </cell>
          <cell r="AM120">
            <v>0</v>
          </cell>
          <cell r="AN120">
            <v>0</v>
          </cell>
          <cell r="AO120">
            <v>10</v>
          </cell>
          <cell r="AP120">
            <v>0</v>
          </cell>
        </row>
        <row r="121">
          <cell r="G121">
            <v>2127</v>
          </cell>
          <cell r="H121" t="str">
            <v>Direta/OSS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50</v>
          </cell>
          <cell r="V121">
            <v>10</v>
          </cell>
          <cell r="W121">
            <v>100</v>
          </cell>
          <cell r="X121">
            <v>0</v>
          </cell>
          <cell r="Y121">
            <v>0</v>
          </cell>
          <cell r="Z121">
            <v>0</v>
          </cell>
          <cell r="AA121">
            <v>150</v>
          </cell>
          <cell r="AB121">
            <v>43</v>
          </cell>
          <cell r="AC121">
            <v>300</v>
          </cell>
          <cell r="AD121">
            <v>0</v>
          </cell>
          <cell r="AE121">
            <v>0</v>
          </cell>
          <cell r="AF121">
            <v>0</v>
          </cell>
          <cell r="AG121">
            <v>7</v>
          </cell>
          <cell r="AH121">
            <v>7</v>
          </cell>
          <cell r="AI121">
            <v>0.14285714285714285</v>
          </cell>
          <cell r="AJ121">
            <v>7</v>
          </cell>
          <cell r="AK121">
            <v>1</v>
          </cell>
          <cell r="AM121">
            <v>0</v>
          </cell>
          <cell r="AN121">
            <v>0</v>
          </cell>
          <cell r="AO121">
            <v>10</v>
          </cell>
          <cell r="AP121">
            <v>0</v>
          </cell>
        </row>
        <row r="122">
          <cell r="G122">
            <v>2381</v>
          </cell>
          <cell r="H122" t="str">
            <v>Direta/OSS</v>
          </cell>
          <cell r="I122">
            <v>0</v>
          </cell>
          <cell r="J122">
            <v>0</v>
          </cell>
          <cell r="K122">
            <v>0</v>
          </cell>
          <cell r="L122">
            <v>1000</v>
          </cell>
          <cell r="M122">
            <v>0</v>
          </cell>
          <cell r="N122">
            <v>2000</v>
          </cell>
          <cell r="O122">
            <v>0</v>
          </cell>
          <cell r="P122">
            <v>0</v>
          </cell>
          <cell r="Q122">
            <v>0</v>
          </cell>
          <cell r="R122">
            <v>500</v>
          </cell>
          <cell r="S122">
            <v>0</v>
          </cell>
          <cell r="T122">
            <v>1000</v>
          </cell>
          <cell r="U122">
            <v>3600</v>
          </cell>
          <cell r="V122">
            <v>0</v>
          </cell>
          <cell r="W122">
            <v>7200</v>
          </cell>
          <cell r="X122">
            <v>0</v>
          </cell>
          <cell r="Y122">
            <v>0</v>
          </cell>
          <cell r="Z122">
            <v>0</v>
          </cell>
          <cell r="AA122">
            <v>3600</v>
          </cell>
          <cell r="AB122">
            <v>100</v>
          </cell>
          <cell r="AC122">
            <v>7200</v>
          </cell>
          <cell r="AD122">
            <v>2000</v>
          </cell>
          <cell r="AE122">
            <v>300</v>
          </cell>
          <cell r="AF122">
            <v>4000</v>
          </cell>
          <cell r="AG122">
            <v>17</v>
          </cell>
          <cell r="AH122">
            <v>27</v>
          </cell>
          <cell r="AI122">
            <v>0.81481481481481477</v>
          </cell>
          <cell r="AJ122">
            <v>27</v>
          </cell>
          <cell r="AK122">
            <v>22</v>
          </cell>
          <cell r="AM122">
            <v>3.5042103086858861E-3</v>
          </cell>
          <cell r="AN122">
            <v>350.42103086858862</v>
          </cell>
          <cell r="AO122">
            <v>10</v>
          </cell>
          <cell r="AP122">
            <v>350</v>
          </cell>
        </row>
        <row r="123">
          <cell r="G123">
            <v>2132</v>
          </cell>
          <cell r="H123" t="str">
            <v>Direta/OSS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6500</v>
          </cell>
          <cell r="V123">
            <v>2850</v>
          </cell>
          <cell r="W123">
            <v>13000</v>
          </cell>
          <cell r="X123">
            <v>0</v>
          </cell>
          <cell r="Y123">
            <v>0</v>
          </cell>
          <cell r="Z123">
            <v>0</v>
          </cell>
          <cell r="AA123">
            <v>6500</v>
          </cell>
          <cell r="AB123">
            <v>3000</v>
          </cell>
          <cell r="AC123">
            <v>13000</v>
          </cell>
          <cell r="AD123">
            <v>5400</v>
          </cell>
          <cell r="AE123">
            <v>1200</v>
          </cell>
          <cell r="AF123">
            <v>10800</v>
          </cell>
          <cell r="AG123">
            <v>10</v>
          </cell>
          <cell r="AH123">
            <v>10</v>
          </cell>
          <cell r="AI123">
            <v>0.9</v>
          </cell>
          <cell r="AJ123">
            <v>10</v>
          </cell>
          <cell r="AK123">
            <v>9</v>
          </cell>
          <cell r="AM123">
            <v>0</v>
          </cell>
          <cell r="AN123">
            <v>0</v>
          </cell>
          <cell r="AO123">
            <v>10</v>
          </cell>
          <cell r="AP123">
            <v>0</v>
          </cell>
        </row>
        <row r="124">
          <cell r="G124">
            <v>2317</v>
          </cell>
          <cell r="H124" t="str">
            <v>Direta/OSS</v>
          </cell>
          <cell r="I124">
            <v>0</v>
          </cell>
          <cell r="J124">
            <v>0</v>
          </cell>
          <cell r="K124">
            <v>0</v>
          </cell>
          <cell r="L124">
            <v>1200</v>
          </cell>
          <cell r="M124">
            <v>0</v>
          </cell>
          <cell r="N124">
            <v>2400</v>
          </cell>
          <cell r="O124">
            <v>1950</v>
          </cell>
          <cell r="P124">
            <v>3</v>
          </cell>
          <cell r="Q124">
            <v>3900</v>
          </cell>
          <cell r="R124">
            <v>0</v>
          </cell>
          <cell r="S124">
            <v>0</v>
          </cell>
          <cell r="T124">
            <v>0</v>
          </cell>
          <cell r="U124">
            <v>2400</v>
          </cell>
          <cell r="V124">
            <v>0</v>
          </cell>
          <cell r="W124">
            <v>4800</v>
          </cell>
          <cell r="X124">
            <v>900</v>
          </cell>
          <cell r="Y124">
            <v>0</v>
          </cell>
          <cell r="Z124">
            <v>1800</v>
          </cell>
          <cell r="AA124">
            <v>0</v>
          </cell>
          <cell r="AB124">
            <v>900</v>
          </cell>
          <cell r="AC124">
            <v>0</v>
          </cell>
          <cell r="AD124">
            <v>2400</v>
          </cell>
          <cell r="AE124">
            <v>4</v>
          </cell>
          <cell r="AF124">
            <v>4800</v>
          </cell>
          <cell r="AG124">
            <v>10</v>
          </cell>
          <cell r="AH124">
            <v>10</v>
          </cell>
          <cell r="AI124">
            <v>0.9</v>
          </cell>
          <cell r="AJ124">
            <v>10</v>
          </cell>
          <cell r="AK124">
            <v>9</v>
          </cell>
          <cell r="AM124">
            <v>4.2050523704230637E-3</v>
          </cell>
          <cell r="AN124">
            <v>420.50523704230636</v>
          </cell>
          <cell r="AO124">
            <v>10</v>
          </cell>
          <cell r="AP124">
            <v>420</v>
          </cell>
        </row>
        <row r="125">
          <cell r="G125">
            <v>2775</v>
          </cell>
          <cell r="H125" t="str">
            <v>Direta/OSS</v>
          </cell>
          <cell r="I125">
            <v>60</v>
          </cell>
          <cell r="J125">
            <v>246</v>
          </cell>
          <cell r="K125">
            <v>120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1200</v>
          </cell>
          <cell r="V125">
            <v>230</v>
          </cell>
          <cell r="W125">
            <v>2400</v>
          </cell>
          <cell r="X125">
            <v>0</v>
          </cell>
          <cell r="Y125">
            <v>0</v>
          </cell>
          <cell r="Z125">
            <v>0</v>
          </cell>
          <cell r="AA125">
            <v>1200</v>
          </cell>
          <cell r="AB125">
            <v>395</v>
          </cell>
          <cell r="AC125">
            <v>2400</v>
          </cell>
          <cell r="AD125">
            <v>900</v>
          </cell>
          <cell r="AE125">
            <v>75</v>
          </cell>
          <cell r="AF125">
            <v>1800</v>
          </cell>
          <cell r="AG125">
            <v>17</v>
          </cell>
          <cell r="AH125">
            <v>17</v>
          </cell>
          <cell r="AI125">
            <v>0.70588235294117652</v>
          </cell>
          <cell r="AJ125">
            <v>17</v>
          </cell>
          <cell r="AK125">
            <v>12</v>
          </cell>
          <cell r="AM125">
            <v>0</v>
          </cell>
          <cell r="AN125">
            <v>0</v>
          </cell>
          <cell r="AO125">
            <v>10</v>
          </cell>
          <cell r="AP125">
            <v>0</v>
          </cell>
        </row>
        <row r="126">
          <cell r="G126">
            <v>2123</v>
          </cell>
          <cell r="H126" t="str">
            <v>Direta/OSS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3500</v>
          </cell>
          <cell r="V126">
            <v>3500</v>
          </cell>
          <cell r="W126">
            <v>7000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29</v>
          </cell>
          <cell r="AI126">
            <v>0.65517241379310343</v>
          </cell>
          <cell r="AJ126">
            <v>29</v>
          </cell>
          <cell r="AK126">
            <v>19</v>
          </cell>
          <cell r="AM126">
            <v>0</v>
          </cell>
          <cell r="AN126">
            <v>0</v>
          </cell>
          <cell r="AO126">
            <v>10</v>
          </cell>
          <cell r="AP126">
            <v>0</v>
          </cell>
        </row>
        <row r="127">
          <cell r="G127">
            <v>2373</v>
          </cell>
          <cell r="H127" t="str">
            <v>Direta/OSS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1200</v>
          </cell>
          <cell r="V127">
            <v>0</v>
          </cell>
          <cell r="W127">
            <v>2500</v>
          </cell>
          <cell r="X127">
            <v>0</v>
          </cell>
          <cell r="Y127">
            <v>0</v>
          </cell>
          <cell r="Z127">
            <v>0</v>
          </cell>
          <cell r="AA127">
            <v>1500</v>
          </cell>
          <cell r="AB127">
            <v>99</v>
          </cell>
          <cell r="AC127">
            <v>2500</v>
          </cell>
          <cell r="AD127">
            <v>1800</v>
          </cell>
          <cell r="AE127">
            <v>168</v>
          </cell>
          <cell r="AF127">
            <v>2500</v>
          </cell>
          <cell r="AG127">
            <v>5</v>
          </cell>
          <cell r="AH127">
            <v>30</v>
          </cell>
          <cell r="AI127">
            <v>0.66666666666666663</v>
          </cell>
          <cell r="AJ127">
            <v>30</v>
          </cell>
          <cell r="AK127">
            <v>20</v>
          </cell>
          <cell r="AM127">
            <v>0</v>
          </cell>
          <cell r="AN127">
            <v>0</v>
          </cell>
          <cell r="AO127">
            <v>10</v>
          </cell>
          <cell r="AP127">
            <v>0</v>
          </cell>
        </row>
        <row r="128">
          <cell r="G128">
            <v>2375</v>
          </cell>
          <cell r="H128" t="str">
            <v>Direta/OSS</v>
          </cell>
          <cell r="I128">
            <v>4320</v>
          </cell>
          <cell r="J128">
            <v>0</v>
          </cell>
          <cell r="K128">
            <v>8640</v>
          </cell>
          <cell r="L128">
            <v>2160</v>
          </cell>
          <cell r="M128">
            <v>1</v>
          </cell>
          <cell r="N128">
            <v>4320</v>
          </cell>
          <cell r="O128">
            <v>4320</v>
          </cell>
          <cell r="P128">
            <v>5</v>
          </cell>
          <cell r="Q128">
            <v>8640</v>
          </cell>
          <cell r="R128">
            <v>2160</v>
          </cell>
          <cell r="S128">
            <v>0</v>
          </cell>
          <cell r="T128">
            <v>4320</v>
          </cell>
          <cell r="U128">
            <v>7200</v>
          </cell>
          <cell r="V128">
            <v>878</v>
          </cell>
          <cell r="W128">
            <v>14400</v>
          </cell>
          <cell r="X128">
            <v>1080</v>
          </cell>
          <cell r="Y128">
            <v>0</v>
          </cell>
          <cell r="Z128">
            <v>2160</v>
          </cell>
          <cell r="AA128">
            <v>5400</v>
          </cell>
          <cell r="AB128">
            <v>4905</v>
          </cell>
          <cell r="AC128">
            <v>10800</v>
          </cell>
          <cell r="AD128">
            <v>4320</v>
          </cell>
          <cell r="AE128">
            <v>0</v>
          </cell>
          <cell r="AF128">
            <v>8640</v>
          </cell>
          <cell r="AG128">
            <v>0</v>
          </cell>
          <cell r="AH128">
            <v>12</v>
          </cell>
          <cell r="AI128">
            <v>0.41666666666666669</v>
          </cell>
          <cell r="AJ128">
            <v>12</v>
          </cell>
          <cell r="AK128">
            <v>5</v>
          </cell>
          <cell r="AM128">
            <v>7.5690942667615141E-3</v>
          </cell>
          <cell r="AN128">
            <v>756.90942667615138</v>
          </cell>
          <cell r="AO128">
            <v>10</v>
          </cell>
          <cell r="AP128">
            <v>760</v>
          </cell>
        </row>
        <row r="129">
          <cell r="G129">
            <v>2258</v>
          </cell>
          <cell r="H129" t="str">
            <v>Direta/OSS</v>
          </cell>
          <cell r="I129">
            <v>0</v>
          </cell>
          <cell r="J129">
            <v>100</v>
          </cell>
          <cell r="K129">
            <v>0</v>
          </cell>
          <cell r="L129">
            <v>2580</v>
          </cell>
          <cell r="M129">
            <v>250</v>
          </cell>
          <cell r="N129">
            <v>5160</v>
          </cell>
          <cell r="O129">
            <v>1500</v>
          </cell>
          <cell r="P129">
            <v>900</v>
          </cell>
          <cell r="Q129">
            <v>3000</v>
          </cell>
          <cell r="R129">
            <v>0</v>
          </cell>
          <cell r="S129">
            <v>0</v>
          </cell>
          <cell r="T129">
            <v>0</v>
          </cell>
          <cell r="U129">
            <v>15000</v>
          </cell>
          <cell r="V129">
            <v>2630</v>
          </cell>
          <cell r="W129">
            <v>30000</v>
          </cell>
          <cell r="X129">
            <v>0</v>
          </cell>
          <cell r="Y129">
            <v>0</v>
          </cell>
          <cell r="Z129">
            <v>0</v>
          </cell>
          <cell r="AA129">
            <v>15000</v>
          </cell>
          <cell r="AB129">
            <v>95</v>
          </cell>
          <cell r="AC129">
            <v>3000</v>
          </cell>
          <cell r="AD129">
            <v>4000</v>
          </cell>
          <cell r="AE129">
            <v>860</v>
          </cell>
          <cell r="AF129">
            <v>8000</v>
          </cell>
          <cell r="AG129">
            <v>0</v>
          </cell>
          <cell r="AH129">
            <v>160</v>
          </cell>
          <cell r="AI129">
            <v>0.75624999999999998</v>
          </cell>
          <cell r="AJ129">
            <v>160</v>
          </cell>
          <cell r="AK129">
            <v>121</v>
          </cell>
          <cell r="AM129">
            <v>9.0408625964095869E-3</v>
          </cell>
          <cell r="AN129">
            <v>904.0862596409587</v>
          </cell>
          <cell r="AO129">
            <v>10</v>
          </cell>
          <cell r="AP129">
            <v>900</v>
          </cell>
        </row>
        <row r="130">
          <cell r="G130">
            <v>2268</v>
          </cell>
          <cell r="H130" t="str">
            <v>Direta/OSS</v>
          </cell>
          <cell r="I130">
            <v>1000</v>
          </cell>
          <cell r="J130">
            <v>50</v>
          </cell>
          <cell r="K130">
            <v>1000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3500</v>
          </cell>
          <cell r="V130">
            <v>200</v>
          </cell>
          <cell r="W130">
            <v>7000</v>
          </cell>
          <cell r="X130">
            <v>0</v>
          </cell>
          <cell r="Y130">
            <v>0</v>
          </cell>
          <cell r="Z130">
            <v>0</v>
          </cell>
          <cell r="AA130">
            <v>2700</v>
          </cell>
          <cell r="AB130">
            <v>900</v>
          </cell>
          <cell r="AC130">
            <v>2700</v>
          </cell>
          <cell r="AD130">
            <v>3000</v>
          </cell>
          <cell r="AE130">
            <v>0</v>
          </cell>
          <cell r="AF130">
            <v>6000</v>
          </cell>
          <cell r="AG130">
            <v>10</v>
          </cell>
          <cell r="AH130">
            <v>10</v>
          </cell>
          <cell r="AI130">
            <v>0.4</v>
          </cell>
          <cell r="AJ130">
            <v>10</v>
          </cell>
          <cell r="AK130">
            <v>4</v>
          </cell>
          <cell r="AM130">
            <v>0</v>
          </cell>
          <cell r="AN130">
            <v>0</v>
          </cell>
          <cell r="AO130">
            <v>10</v>
          </cell>
          <cell r="AP130">
            <v>0</v>
          </cell>
        </row>
        <row r="131">
          <cell r="G131">
            <v>2726</v>
          </cell>
          <cell r="H131" t="str">
            <v>Direta/OSS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1200</v>
          </cell>
          <cell r="V131">
            <v>0</v>
          </cell>
          <cell r="W131">
            <v>2500</v>
          </cell>
          <cell r="X131">
            <v>0</v>
          </cell>
          <cell r="Y131">
            <v>0</v>
          </cell>
          <cell r="Z131">
            <v>0</v>
          </cell>
          <cell r="AA131">
            <v>1500</v>
          </cell>
          <cell r="AB131">
            <v>100</v>
          </cell>
          <cell r="AC131">
            <v>2500</v>
          </cell>
          <cell r="AD131">
            <v>1800</v>
          </cell>
          <cell r="AE131">
            <v>13</v>
          </cell>
          <cell r="AF131">
            <v>2500</v>
          </cell>
          <cell r="AG131">
            <v>5</v>
          </cell>
          <cell r="AH131">
            <v>5</v>
          </cell>
          <cell r="AI131">
            <v>1</v>
          </cell>
          <cell r="AJ131">
            <v>5</v>
          </cell>
          <cell r="AK131">
            <v>5</v>
          </cell>
          <cell r="AM131">
            <v>0</v>
          </cell>
          <cell r="AN131">
            <v>0</v>
          </cell>
          <cell r="AO131">
            <v>10</v>
          </cell>
          <cell r="AP131">
            <v>0</v>
          </cell>
        </row>
        <row r="132">
          <cell r="G132">
            <v>2332</v>
          </cell>
          <cell r="H132" t="str">
            <v>Direta/OSS</v>
          </cell>
          <cell r="I132">
            <v>150</v>
          </cell>
          <cell r="J132">
            <v>0</v>
          </cell>
          <cell r="K132">
            <v>300</v>
          </cell>
          <cell r="L132">
            <v>0</v>
          </cell>
          <cell r="M132">
            <v>0</v>
          </cell>
          <cell r="N132">
            <v>0</v>
          </cell>
          <cell r="O132">
            <v>100</v>
          </cell>
          <cell r="P132">
            <v>0</v>
          </cell>
          <cell r="Q132">
            <v>200</v>
          </cell>
          <cell r="R132">
            <v>0</v>
          </cell>
          <cell r="S132">
            <v>0</v>
          </cell>
          <cell r="T132">
            <v>0</v>
          </cell>
          <cell r="U132">
            <v>450</v>
          </cell>
          <cell r="V132">
            <v>90</v>
          </cell>
          <cell r="W132">
            <v>900</v>
          </cell>
          <cell r="X132">
            <v>0</v>
          </cell>
          <cell r="Y132">
            <v>0</v>
          </cell>
          <cell r="Z132">
            <v>0</v>
          </cell>
          <cell r="AA132">
            <v>50</v>
          </cell>
          <cell r="AB132">
            <v>0</v>
          </cell>
          <cell r="AC132">
            <v>100</v>
          </cell>
          <cell r="AD132">
            <v>50</v>
          </cell>
          <cell r="AE132">
            <v>0</v>
          </cell>
          <cell r="AF132">
            <v>100</v>
          </cell>
          <cell r="AG132">
            <v>3</v>
          </cell>
          <cell r="AH132" t="e">
            <v>#N/A</v>
          </cell>
          <cell r="AI132" t="e">
            <v>#N/A</v>
          </cell>
          <cell r="AJ132">
            <v>3</v>
          </cell>
          <cell r="AK132">
            <v>3</v>
          </cell>
          <cell r="AM132">
            <v>0</v>
          </cell>
          <cell r="AN132">
            <v>0</v>
          </cell>
          <cell r="AO132">
            <v>10</v>
          </cell>
          <cell r="AP132">
            <v>0</v>
          </cell>
        </row>
        <row r="133">
          <cell r="G133">
            <v>2732</v>
          </cell>
          <cell r="H133" t="str">
            <v>Direta/OSS</v>
          </cell>
          <cell r="I133">
            <v>400</v>
          </cell>
          <cell r="J133">
            <v>0</v>
          </cell>
          <cell r="K133">
            <v>400</v>
          </cell>
          <cell r="L133">
            <v>500</v>
          </cell>
          <cell r="M133">
            <v>0</v>
          </cell>
          <cell r="N133">
            <v>500</v>
          </cell>
          <cell r="O133">
            <v>500</v>
          </cell>
          <cell r="P133">
            <v>0</v>
          </cell>
          <cell r="Q133">
            <v>500</v>
          </cell>
          <cell r="R133">
            <v>400</v>
          </cell>
          <cell r="S133">
            <v>0</v>
          </cell>
          <cell r="T133">
            <v>400</v>
          </cell>
          <cell r="U133">
            <v>500</v>
          </cell>
          <cell r="V133">
            <v>0</v>
          </cell>
          <cell r="W133">
            <v>500</v>
          </cell>
          <cell r="X133">
            <v>0</v>
          </cell>
          <cell r="Y133">
            <v>0</v>
          </cell>
          <cell r="Z133">
            <v>0</v>
          </cell>
          <cell r="AA133">
            <v>500</v>
          </cell>
          <cell r="AB133">
            <v>0</v>
          </cell>
          <cell r="AC133">
            <v>500</v>
          </cell>
          <cell r="AD133">
            <v>500</v>
          </cell>
          <cell r="AE133">
            <v>0</v>
          </cell>
          <cell r="AF133">
            <v>500</v>
          </cell>
          <cell r="AG133">
            <v>10</v>
          </cell>
          <cell r="AH133" t="e">
            <v>#N/A</v>
          </cell>
          <cell r="AI133" t="e">
            <v>#N/A</v>
          </cell>
          <cell r="AJ133">
            <v>10</v>
          </cell>
          <cell r="AK133">
            <v>10</v>
          </cell>
          <cell r="AM133">
            <v>8.7605257717147153E-4</v>
          </cell>
          <cell r="AN133">
            <v>87.605257717147154</v>
          </cell>
          <cell r="AO133">
            <v>10</v>
          </cell>
          <cell r="AP133">
            <v>90</v>
          </cell>
        </row>
        <row r="134">
          <cell r="G134">
            <v>2352</v>
          </cell>
          <cell r="H134" t="str">
            <v>Direta/OSS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3000</v>
          </cell>
          <cell r="AE134">
            <v>0</v>
          </cell>
          <cell r="AF134">
            <v>6000</v>
          </cell>
          <cell r="AG134">
            <v>26</v>
          </cell>
          <cell r="AH134">
            <v>26</v>
          </cell>
          <cell r="AI134">
            <v>1</v>
          </cell>
          <cell r="AJ134">
            <v>26</v>
          </cell>
          <cell r="AK134">
            <v>26</v>
          </cell>
          <cell r="AM134">
            <v>0</v>
          </cell>
          <cell r="AN134">
            <v>0</v>
          </cell>
          <cell r="AO134">
            <v>10</v>
          </cell>
          <cell r="AP134">
            <v>0</v>
          </cell>
        </row>
        <row r="135">
          <cell r="G135">
            <v>2718</v>
          </cell>
          <cell r="H135" t="str">
            <v>Direta/OSS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4200</v>
          </cell>
          <cell r="V135">
            <v>30</v>
          </cell>
          <cell r="W135">
            <v>8400</v>
          </cell>
          <cell r="X135">
            <v>0</v>
          </cell>
          <cell r="Y135">
            <v>0</v>
          </cell>
          <cell r="Z135">
            <v>0</v>
          </cell>
          <cell r="AA135">
            <v>100</v>
          </cell>
          <cell r="AB135">
            <v>9</v>
          </cell>
          <cell r="AC135">
            <v>180</v>
          </cell>
          <cell r="AD135">
            <v>1800</v>
          </cell>
          <cell r="AE135">
            <v>581</v>
          </cell>
          <cell r="AF135">
            <v>3000</v>
          </cell>
          <cell r="AG135">
            <v>30</v>
          </cell>
          <cell r="AH135">
            <v>30</v>
          </cell>
          <cell r="AI135">
            <v>0.8666666666666667</v>
          </cell>
          <cell r="AJ135">
            <v>30</v>
          </cell>
          <cell r="AK135">
            <v>26</v>
          </cell>
          <cell r="AM135">
            <v>0</v>
          </cell>
          <cell r="AN135">
            <v>0</v>
          </cell>
          <cell r="AO135">
            <v>10</v>
          </cell>
          <cell r="AP135">
            <v>0</v>
          </cell>
        </row>
        <row r="136">
          <cell r="G136">
            <v>2660</v>
          </cell>
          <cell r="H136" t="str">
            <v>Direta/OSS</v>
          </cell>
          <cell r="I136">
            <v>30</v>
          </cell>
          <cell r="J136">
            <v>0</v>
          </cell>
          <cell r="K136">
            <v>30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11550</v>
          </cell>
          <cell r="V136">
            <v>0</v>
          </cell>
          <cell r="W136">
            <v>11550</v>
          </cell>
          <cell r="X136">
            <v>995</v>
          </cell>
          <cell r="Y136">
            <v>0</v>
          </cell>
          <cell r="Z136">
            <v>1000</v>
          </cell>
          <cell r="AA136">
            <v>1125</v>
          </cell>
          <cell r="AB136">
            <v>380</v>
          </cell>
          <cell r="AC136">
            <v>1200</v>
          </cell>
          <cell r="AD136">
            <v>5800</v>
          </cell>
          <cell r="AE136">
            <v>15</v>
          </cell>
          <cell r="AF136">
            <v>5800</v>
          </cell>
          <cell r="AG136">
            <v>23</v>
          </cell>
          <cell r="AH136" t="e">
            <v>#N/A</v>
          </cell>
          <cell r="AI136" t="e">
            <v>#N/A</v>
          </cell>
          <cell r="AJ136">
            <v>23</v>
          </cell>
          <cell r="AK136">
            <v>23</v>
          </cell>
          <cell r="AM136">
            <v>0</v>
          </cell>
          <cell r="AN136">
            <v>0</v>
          </cell>
          <cell r="AO136">
            <v>10</v>
          </cell>
          <cell r="AP136">
            <v>0</v>
          </cell>
        </row>
        <row r="137">
          <cell r="G137">
            <v>2663</v>
          </cell>
          <cell r="H137" t="str">
            <v>Direta/OSS</v>
          </cell>
          <cell r="I137">
            <v>0</v>
          </cell>
          <cell r="J137">
            <v>0</v>
          </cell>
          <cell r="K137">
            <v>0</v>
          </cell>
          <cell r="L137">
            <v>1800</v>
          </cell>
          <cell r="M137">
            <v>0</v>
          </cell>
          <cell r="N137">
            <v>3600</v>
          </cell>
          <cell r="O137">
            <v>0</v>
          </cell>
          <cell r="P137">
            <v>0</v>
          </cell>
          <cell r="Q137">
            <v>0</v>
          </cell>
          <cell r="R137">
            <v>900</v>
          </cell>
          <cell r="S137">
            <v>0</v>
          </cell>
          <cell r="T137">
            <v>1800</v>
          </cell>
          <cell r="U137">
            <v>1500</v>
          </cell>
          <cell r="V137">
            <v>222</v>
          </cell>
          <cell r="W137">
            <v>3000</v>
          </cell>
          <cell r="X137">
            <v>0</v>
          </cell>
          <cell r="Y137">
            <v>0</v>
          </cell>
          <cell r="Z137">
            <v>0</v>
          </cell>
          <cell r="AA137">
            <v>1800</v>
          </cell>
          <cell r="AB137">
            <v>0</v>
          </cell>
          <cell r="AC137">
            <v>3600</v>
          </cell>
          <cell r="AD137">
            <v>0</v>
          </cell>
          <cell r="AE137">
            <v>0</v>
          </cell>
          <cell r="AF137">
            <v>0</v>
          </cell>
          <cell r="AG137">
            <v>2</v>
          </cell>
          <cell r="AH137">
            <v>2</v>
          </cell>
          <cell r="AI137">
            <v>0</v>
          </cell>
          <cell r="AJ137">
            <v>2</v>
          </cell>
          <cell r="AK137">
            <v>0</v>
          </cell>
          <cell r="AM137">
            <v>6.3075785556345951E-3</v>
          </cell>
          <cell r="AN137">
            <v>630.75785556345954</v>
          </cell>
          <cell r="AO137">
            <v>10</v>
          </cell>
          <cell r="AP137">
            <v>630</v>
          </cell>
        </row>
        <row r="138">
          <cell r="G138">
            <v>2194</v>
          </cell>
          <cell r="H138" t="str">
            <v>Direta/OSS</v>
          </cell>
          <cell r="I138">
            <v>75</v>
          </cell>
          <cell r="J138">
            <v>0</v>
          </cell>
          <cell r="K138">
            <v>150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100</v>
          </cell>
          <cell r="AB138">
            <v>0</v>
          </cell>
          <cell r="AC138">
            <v>200</v>
          </cell>
          <cell r="AD138">
            <v>100</v>
          </cell>
          <cell r="AE138">
            <v>0</v>
          </cell>
          <cell r="AF138">
            <v>200</v>
          </cell>
          <cell r="AG138">
            <v>0</v>
          </cell>
          <cell r="AH138">
            <v>0</v>
          </cell>
          <cell r="AI138" t="e">
            <v>#DIV/0!</v>
          </cell>
          <cell r="AJ138">
            <v>0</v>
          </cell>
          <cell r="AK138">
            <v>0</v>
          </cell>
          <cell r="AM138">
            <v>0</v>
          </cell>
          <cell r="AN138">
            <v>0</v>
          </cell>
          <cell r="AO138">
            <v>10</v>
          </cell>
          <cell r="AP138">
            <v>0</v>
          </cell>
        </row>
        <row r="139">
          <cell r="G139">
            <v>2538</v>
          </cell>
          <cell r="H139" t="str">
            <v>Direta/OSS</v>
          </cell>
          <cell r="I139">
            <v>150</v>
          </cell>
          <cell r="J139">
            <v>0</v>
          </cell>
          <cell r="K139">
            <v>300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1178</v>
          </cell>
          <cell r="V139">
            <v>0</v>
          </cell>
          <cell r="W139">
            <v>2356</v>
          </cell>
          <cell r="X139">
            <v>0</v>
          </cell>
          <cell r="Y139">
            <v>0</v>
          </cell>
          <cell r="Z139">
            <v>0</v>
          </cell>
          <cell r="AA139">
            <v>711</v>
          </cell>
          <cell r="AB139">
            <v>0</v>
          </cell>
          <cell r="AC139">
            <v>1422</v>
          </cell>
          <cell r="AD139">
            <v>234</v>
          </cell>
          <cell r="AE139">
            <v>0</v>
          </cell>
          <cell r="AF139">
            <v>468</v>
          </cell>
          <cell r="AG139" t="e">
            <v>#N/A</v>
          </cell>
          <cell r="AH139" t="e">
            <v>#N/A</v>
          </cell>
          <cell r="AI139" t="e">
            <v>#N/A</v>
          </cell>
          <cell r="AJ139">
            <v>0</v>
          </cell>
          <cell r="AK139">
            <v>0</v>
          </cell>
          <cell r="AM139">
            <v>0</v>
          </cell>
          <cell r="AN139">
            <v>0</v>
          </cell>
          <cell r="AO139">
            <v>10</v>
          </cell>
          <cell r="AP139">
            <v>0</v>
          </cell>
        </row>
        <row r="140">
          <cell r="G140">
            <v>1980</v>
          </cell>
          <cell r="H140" t="str">
            <v>Direta/OSS</v>
          </cell>
          <cell r="I140">
            <v>220</v>
          </cell>
          <cell r="J140">
            <v>0</v>
          </cell>
          <cell r="K140">
            <v>440</v>
          </cell>
          <cell r="L140">
            <v>0</v>
          </cell>
          <cell r="M140">
            <v>0</v>
          </cell>
          <cell r="N140">
            <v>0</v>
          </cell>
          <cell r="O140">
            <v>1500</v>
          </cell>
          <cell r="P140">
            <v>0</v>
          </cell>
          <cell r="Q140">
            <v>3000</v>
          </cell>
          <cell r="R140">
            <v>0</v>
          </cell>
          <cell r="S140">
            <v>0</v>
          </cell>
          <cell r="T140">
            <v>0</v>
          </cell>
          <cell r="U140">
            <v>3500</v>
          </cell>
          <cell r="V140">
            <v>0</v>
          </cell>
          <cell r="W140">
            <v>7000</v>
          </cell>
          <cell r="X140">
            <v>80</v>
          </cell>
          <cell r="Y140">
            <v>0</v>
          </cell>
          <cell r="Z140">
            <v>160</v>
          </cell>
          <cell r="AA140">
            <v>1700</v>
          </cell>
          <cell r="AB140">
            <v>480</v>
          </cell>
          <cell r="AC140">
            <v>3400</v>
          </cell>
          <cell r="AD140">
            <v>1700</v>
          </cell>
          <cell r="AE140">
            <v>486</v>
          </cell>
          <cell r="AF140">
            <v>3400</v>
          </cell>
          <cell r="AG140">
            <v>0</v>
          </cell>
          <cell r="AH140">
            <v>28</v>
          </cell>
          <cell r="AI140">
            <v>0.9285714285714286</v>
          </cell>
          <cell r="AJ140">
            <v>28</v>
          </cell>
          <cell r="AK140">
            <v>26</v>
          </cell>
          <cell r="AM140">
            <v>0</v>
          </cell>
          <cell r="AN140">
            <v>0</v>
          </cell>
          <cell r="AO140">
            <v>10</v>
          </cell>
          <cell r="AP140">
            <v>0</v>
          </cell>
        </row>
        <row r="141">
          <cell r="G141">
            <v>2729</v>
          </cell>
          <cell r="H141" t="str">
            <v>Direta/OSS</v>
          </cell>
          <cell r="I141">
            <v>0</v>
          </cell>
          <cell r="J141">
            <v>0</v>
          </cell>
          <cell r="K141">
            <v>0</v>
          </cell>
          <cell r="L141">
            <v>38</v>
          </cell>
          <cell r="M141">
            <v>58</v>
          </cell>
          <cell r="N141">
            <v>80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160</v>
          </cell>
          <cell r="V141">
            <v>51</v>
          </cell>
          <cell r="W141">
            <v>320</v>
          </cell>
          <cell r="X141">
            <v>0</v>
          </cell>
          <cell r="Y141">
            <v>0</v>
          </cell>
          <cell r="Z141">
            <v>0</v>
          </cell>
          <cell r="AA141">
            <v>50</v>
          </cell>
          <cell r="AB141">
            <v>249</v>
          </cell>
          <cell r="AC141">
            <v>100</v>
          </cell>
          <cell r="AD141">
            <v>20</v>
          </cell>
          <cell r="AE141">
            <v>10</v>
          </cell>
          <cell r="AF141">
            <v>40</v>
          </cell>
          <cell r="AG141">
            <v>0</v>
          </cell>
          <cell r="AH141" t="e">
            <v>#N/A</v>
          </cell>
          <cell r="AI141" t="e">
            <v>#N/A</v>
          </cell>
          <cell r="AJ141">
            <v>0</v>
          </cell>
          <cell r="AK141">
            <v>0</v>
          </cell>
          <cell r="AM141">
            <v>1.4016841234743544E-4</v>
          </cell>
          <cell r="AN141">
            <v>14.016841234743545</v>
          </cell>
          <cell r="AO141">
            <v>10</v>
          </cell>
          <cell r="AP141">
            <v>10</v>
          </cell>
        </row>
        <row r="142">
          <cell r="G142">
            <v>2246</v>
          </cell>
          <cell r="H142" t="str">
            <v>Direta/OSS</v>
          </cell>
          <cell r="I142">
            <v>630</v>
          </cell>
          <cell r="J142">
            <v>11</v>
          </cell>
          <cell r="K142">
            <v>1260</v>
          </cell>
          <cell r="L142">
            <v>330</v>
          </cell>
          <cell r="M142">
            <v>13</v>
          </cell>
          <cell r="N142">
            <v>660</v>
          </cell>
          <cell r="O142">
            <v>240</v>
          </cell>
          <cell r="P142">
            <v>0</v>
          </cell>
          <cell r="Q142">
            <v>480</v>
          </cell>
          <cell r="R142">
            <v>660</v>
          </cell>
          <cell r="S142">
            <v>102</v>
          </cell>
          <cell r="T142">
            <v>1320</v>
          </cell>
          <cell r="U142">
            <v>1020</v>
          </cell>
          <cell r="V142">
            <v>0</v>
          </cell>
          <cell r="W142">
            <v>2040</v>
          </cell>
          <cell r="X142">
            <v>540</v>
          </cell>
          <cell r="Y142">
            <v>0</v>
          </cell>
          <cell r="Z142">
            <v>1080</v>
          </cell>
          <cell r="AA142">
            <v>1220</v>
          </cell>
          <cell r="AB142">
            <v>0</v>
          </cell>
          <cell r="AC142">
            <v>2440</v>
          </cell>
          <cell r="AD142">
            <v>840</v>
          </cell>
          <cell r="AE142">
            <v>391</v>
          </cell>
          <cell r="AF142">
            <v>1680</v>
          </cell>
          <cell r="AG142">
            <v>15</v>
          </cell>
          <cell r="AH142" t="e">
            <v>#N/A</v>
          </cell>
          <cell r="AI142" t="e">
            <v>#N/A</v>
          </cell>
          <cell r="AJ142">
            <v>15</v>
          </cell>
          <cell r="AK142">
            <v>15</v>
          </cell>
          <cell r="AM142">
            <v>1.1563894018663424E-3</v>
          </cell>
          <cell r="AN142">
            <v>115.63894018663423</v>
          </cell>
          <cell r="AO142">
            <v>10</v>
          </cell>
          <cell r="AP142">
            <v>120</v>
          </cell>
        </row>
        <row r="143">
          <cell r="G143">
            <v>2762</v>
          </cell>
          <cell r="H143" t="str">
            <v>Direta/OSS</v>
          </cell>
          <cell r="I143">
            <v>0</v>
          </cell>
          <cell r="J143">
            <v>0</v>
          </cell>
          <cell r="K143">
            <v>0</v>
          </cell>
          <cell r="L143">
            <v>2200</v>
          </cell>
          <cell r="M143">
            <v>120</v>
          </cell>
          <cell r="N143">
            <v>4400</v>
          </cell>
          <cell r="O143">
            <v>500</v>
          </cell>
          <cell r="P143">
            <v>0</v>
          </cell>
          <cell r="Q143">
            <v>1000</v>
          </cell>
          <cell r="R143">
            <v>900</v>
          </cell>
          <cell r="S143">
            <v>0</v>
          </cell>
          <cell r="T143">
            <v>1800</v>
          </cell>
          <cell r="U143">
            <v>8000</v>
          </cell>
          <cell r="V143">
            <v>861</v>
          </cell>
          <cell r="W143">
            <v>16000</v>
          </cell>
          <cell r="X143">
            <v>100</v>
          </cell>
          <cell r="Y143">
            <v>0</v>
          </cell>
          <cell r="Z143">
            <v>200</v>
          </cell>
          <cell r="AA143">
            <v>7300</v>
          </cell>
          <cell r="AB143">
            <v>37</v>
          </cell>
          <cell r="AC143">
            <v>14600</v>
          </cell>
          <cell r="AD143">
            <v>580</v>
          </cell>
          <cell r="AE143">
            <v>215</v>
          </cell>
          <cell r="AF143">
            <v>1160</v>
          </cell>
          <cell r="AG143" t="e">
            <v>#N/A</v>
          </cell>
          <cell r="AH143" t="e">
            <v>#N/A</v>
          </cell>
          <cell r="AI143" t="e">
            <v>#N/A</v>
          </cell>
          <cell r="AJ143">
            <v>0</v>
          </cell>
          <cell r="AK143">
            <v>0</v>
          </cell>
          <cell r="AM143">
            <v>7.7092626791089493E-3</v>
          </cell>
          <cell r="AN143">
            <v>770.92626791089492</v>
          </cell>
          <cell r="AO143">
            <v>10</v>
          </cell>
          <cell r="AP143">
            <v>770</v>
          </cell>
        </row>
        <row r="144">
          <cell r="G144">
            <v>2542</v>
          </cell>
          <cell r="H144" t="str">
            <v>Direta/OSS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600</v>
          </cell>
          <cell r="S144">
            <v>0</v>
          </cell>
          <cell r="T144">
            <v>1200</v>
          </cell>
          <cell r="U144">
            <v>1500</v>
          </cell>
          <cell r="V144">
            <v>908</v>
          </cell>
          <cell r="W144">
            <v>3000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3000</v>
          </cell>
          <cell r="AE144">
            <v>235</v>
          </cell>
          <cell r="AF144">
            <v>6000</v>
          </cell>
          <cell r="AG144">
            <v>0</v>
          </cell>
          <cell r="AH144">
            <v>0</v>
          </cell>
          <cell r="AI144" t="e">
            <v>#DIV/0!</v>
          </cell>
          <cell r="AJ144">
            <v>0</v>
          </cell>
          <cell r="AK144">
            <v>0</v>
          </cell>
          <cell r="AM144">
            <v>0</v>
          </cell>
          <cell r="AN144">
            <v>0</v>
          </cell>
          <cell r="AO144">
            <v>10</v>
          </cell>
          <cell r="AP144">
            <v>0</v>
          </cell>
        </row>
        <row r="145">
          <cell r="G145">
            <v>2576</v>
          </cell>
          <cell r="H145" t="str">
            <v>Direta/OSS</v>
          </cell>
          <cell r="I145">
            <v>1500</v>
          </cell>
          <cell r="J145">
            <v>0</v>
          </cell>
          <cell r="K145">
            <v>3000</v>
          </cell>
          <cell r="L145">
            <v>1500</v>
          </cell>
          <cell r="M145">
            <v>0</v>
          </cell>
          <cell r="N145">
            <v>3000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1500</v>
          </cell>
          <cell r="V145">
            <v>13</v>
          </cell>
          <cell r="W145">
            <v>3000</v>
          </cell>
          <cell r="X145">
            <v>500</v>
          </cell>
          <cell r="Y145">
            <v>0</v>
          </cell>
          <cell r="Z145">
            <v>1000</v>
          </cell>
          <cell r="AA145">
            <v>1500</v>
          </cell>
          <cell r="AB145">
            <v>277</v>
          </cell>
          <cell r="AC145">
            <v>3000</v>
          </cell>
          <cell r="AD145">
            <v>1000</v>
          </cell>
          <cell r="AE145">
            <v>0</v>
          </cell>
          <cell r="AF145">
            <v>2000</v>
          </cell>
          <cell r="AG145" t="e">
            <v>#N/A</v>
          </cell>
          <cell r="AH145" t="e">
            <v>#N/A</v>
          </cell>
          <cell r="AI145" t="e">
            <v>#N/A</v>
          </cell>
          <cell r="AJ145">
            <v>0</v>
          </cell>
          <cell r="AK145">
            <v>0</v>
          </cell>
          <cell r="AM145">
            <v>5.2563154630288289E-3</v>
          </cell>
          <cell r="AN145">
            <v>525.63154630288284</v>
          </cell>
          <cell r="AO145">
            <v>10</v>
          </cell>
          <cell r="AP145">
            <v>530</v>
          </cell>
        </row>
        <row r="146">
          <cell r="G146">
            <v>1968</v>
          </cell>
          <cell r="H146" t="str">
            <v>Direta/OSS</v>
          </cell>
          <cell r="I146">
            <v>1200</v>
          </cell>
          <cell r="J146">
            <v>0</v>
          </cell>
          <cell r="K146">
            <v>2400</v>
          </cell>
          <cell r="L146">
            <v>600</v>
          </cell>
          <cell r="M146">
            <v>0</v>
          </cell>
          <cell r="N146">
            <v>1200</v>
          </cell>
          <cell r="O146">
            <v>600</v>
          </cell>
          <cell r="P146">
            <v>0</v>
          </cell>
          <cell r="Q146">
            <v>1200</v>
          </cell>
          <cell r="R146">
            <v>300</v>
          </cell>
          <cell r="S146">
            <v>0</v>
          </cell>
          <cell r="T146">
            <v>600</v>
          </cell>
          <cell r="U146">
            <v>1000</v>
          </cell>
          <cell r="V146">
            <v>1835</v>
          </cell>
          <cell r="W146">
            <v>2000</v>
          </cell>
          <cell r="X146">
            <v>1000</v>
          </cell>
          <cell r="Y146">
            <v>0</v>
          </cell>
          <cell r="Z146">
            <v>2000</v>
          </cell>
          <cell r="AA146">
            <v>2000</v>
          </cell>
          <cell r="AB146">
            <v>28</v>
          </cell>
          <cell r="AC146">
            <v>4000</v>
          </cell>
          <cell r="AD146">
            <v>500</v>
          </cell>
          <cell r="AE146">
            <v>105</v>
          </cell>
          <cell r="AF146">
            <v>1000</v>
          </cell>
          <cell r="AG146">
            <v>14</v>
          </cell>
          <cell r="AH146">
            <v>2</v>
          </cell>
          <cell r="AI146">
            <v>1</v>
          </cell>
          <cell r="AJ146">
            <v>14</v>
          </cell>
          <cell r="AK146">
            <v>14</v>
          </cell>
          <cell r="AM146">
            <v>2.1025261852115318E-3</v>
          </cell>
          <cell r="AN146">
            <v>210.25261852115318</v>
          </cell>
          <cell r="AO146">
            <v>10</v>
          </cell>
          <cell r="AP146">
            <v>210</v>
          </cell>
        </row>
        <row r="147">
          <cell r="G147">
            <v>2252</v>
          </cell>
          <cell r="H147" t="str">
            <v>Direta/OSS</v>
          </cell>
          <cell r="I147">
            <v>0</v>
          </cell>
          <cell r="J147">
            <v>0</v>
          </cell>
          <cell r="K147">
            <v>0</v>
          </cell>
          <cell r="L147">
            <v>400</v>
          </cell>
          <cell r="M147">
            <v>113</v>
          </cell>
          <cell r="N147">
            <v>800</v>
          </cell>
          <cell r="O147">
            <v>1200</v>
          </cell>
          <cell r="P147">
            <v>289</v>
          </cell>
          <cell r="Q147">
            <v>2400</v>
          </cell>
          <cell r="R147">
            <v>0</v>
          </cell>
          <cell r="S147">
            <v>0</v>
          </cell>
          <cell r="T147">
            <v>0</v>
          </cell>
          <cell r="U147">
            <v>5000</v>
          </cell>
          <cell r="V147">
            <v>2</v>
          </cell>
          <cell r="W147">
            <v>10000</v>
          </cell>
          <cell r="X147">
            <v>0</v>
          </cell>
          <cell r="Y147">
            <v>0</v>
          </cell>
          <cell r="Z147">
            <v>0</v>
          </cell>
          <cell r="AA147">
            <v>9300</v>
          </cell>
          <cell r="AB147">
            <v>608</v>
          </cell>
          <cell r="AC147">
            <v>18600</v>
          </cell>
          <cell r="AD147">
            <v>1500</v>
          </cell>
          <cell r="AE147">
            <v>124</v>
          </cell>
          <cell r="AF147">
            <v>3000</v>
          </cell>
          <cell r="AG147">
            <v>20</v>
          </cell>
          <cell r="AH147">
            <v>14</v>
          </cell>
          <cell r="AI147">
            <v>1</v>
          </cell>
          <cell r="AJ147">
            <v>20</v>
          </cell>
          <cell r="AK147">
            <v>20</v>
          </cell>
          <cell r="AM147">
            <v>1.4016841234743545E-3</v>
          </cell>
          <cell r="AN147">
            <v>140.16841234743544</v>
          </cell>
          <cell r="AO147">
            <v>10</v>
          </cell>
          <cell r="AP147">
            <v>140</v>
          </cell>
        </row>
        <row r="148">
          <cell r="G148">
            <v>2270</v>
          </cell>
          <cell r="H148" t="str">
            <v>Direta/OSS</v>
          </cell>
          <cell r="I148">
            <v>100</v>
          </cell>
          <cell r="J148">
            <v>0</v>
          </cell>
          <cell r="K148">
            <v>200</v>
          </cell>
          <cell r="L148">
            <v>100</v>
          </cell>
          <cell r="M148">
            <v>26</v>
          </cell>
          <cell r="N148">
            <v>200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2000</v>
          </cell>
          <cell r="V148">
            <v>0</v>
          </cell>
          <cell r="W148">
            <v>4000</v>
          </cell>
          <cell r="X148">
            <v>0</v>
          </cell>
          <cell r="Y148">
            <v>0</v>
          </cell>
          <cell r="Z148">
            <v>0</v>
          </cell>
          <cell r="AA148">
            <v>400</v>
          </cell>
          <cell r="AB148">
            <v>0</v>
          </cell>
          <cell r="AC148">
            <v>800</v>
          </cell>
          <cell r="AD148">
            <v>200</v>
          </cell>
          <cell r="AE148">
            <v>0</v>
          </cell>
          <cell r="AF148">
            <v>400</v>
          </cell>
          <cell r="AG148">
            <v>0</v>
          </cell>
          <cell r="AH148">
            <v>0</v>
          </cell>
          <cell r="AI148" t="e">
            <v>#DIV/0!</v>
          </cell>
          <cell r="AJ148">
            <v>0</v>
          </cell>
          <cell r="AK148">
            <v>0</v>
          </cell>
          <cell r="AM148">
            <v>3.5042103086858862E-4</v>
          </cell>
          <cell r="AN148">
            <v>35.042103086858859</v>
          </cell>
          <cell r="AO148">
            <v>10</v>
          </cell>
          <cell r="AP148">
            <v>40</v>
          </cell>
        </row>
        <row r="149">
          <cell r="G149">
            <v>1751</v>
          </cell>
          <cell r="H149" t="str">
            <v>Direta/OSS</v>
          </cell>
          <cell r="I149">
            <v>500</v>
          </cell>
          <cell r="J149">
            <v>50</v>
          </cell>
          <cell r="K149">
            <v>1000</v>
          </cell>
          <cell r="L149">
            <v>8000</v>
          </cell>
          <cell r="M149">
            <v>0</v>
          </cell>
          <cell r="N149">
            <v>16000</v>
          </cell>
          <cell r="O149">
            <v>600</v>
          </cell>
          <cell r="P149">
            <v>45</v>
          </cell>
          <cell r="Q149">
            <v>1200</v>
          </cell>
          <cell r="R149">
            <v>300</v>
          </cell>
          <cell r="S149">
            <v>0</v>
          </cell>
          <cell r="T149">
            <v>600</v>
          </cell>
          <cell r="U149">
            <v>13000</v>
          </cell>
          <cell r="V149">
            <v>6864</v>
          </cell>
          <cell r="W149">
            <v>26000</v>
          </cell>
          <cell r="X149">
            <v>400</v>
          </cell>
          <cell r="Y149">
            <v>0</v>
          </cell>
          <cell r="Z149">
            <v>800</v>
          </cell>
          <cell r="AA149">
            <v>4000</v>
          </cell>
          <cell r="AB149">
            <v>132</v>
          </cell>
          <cell r="AC149">
            <v>8000</v>
          </cell>
          <cell r="AD149">
            <v>8000</v>
          </cell>
          <cell r="AE149">
            <v>1841</v>
          </cell>
          <cell r="AF149">
            <v>16000</v>
          </cell>
          <cell r="AG149">
            <v>79</v>
          </cell>
          <cell r="AH149">
            <v>71</v>
          </cell>
          <cell r="AI149">
            <v>0.6901408450704225</v>
          </cell>
          <cell r="AJ149">
            <v>79</v>
          </cell>
          <cell r="AK149">
            <v>54.521126760563376</v>
          </cell>
          <cell r="AM149">
            <v>2.8033682469487089E-2</v>
          </cell>
          <cell r="AN149">
            <v>2803.3682469487089</v>
          </cell>
          <cell r="AO149">
            <v>10</v>
          </cell>
          <cell r="AP149">
            <v>2800</v>
          </cell>
        </row>
        <row r="150">
          <cell r="G150">
            <v>2372</v>
          </cell>
          <cell r="H150" t="str">
            <v>Direta/OSS</v>
          </cell>
          <cell r="I150">
            <v>150</v>
          </cell>
          <cell r="J150">
            <v>0</v>
          </cell>
          <cell r="K150">
            <v>300</v>
          </cell>
          <cell r="L150">
            <v>300</v>
          </cell>
          <cell r="M150">
            <v>0</v>
          </cell>
          <cell r="N150">
            <v>600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1200</v>
          </cell>
          <cell r="V150">
            <v>0</v>
          </cell>
          <cell r="W150">
            <v>2400</v>
          </cell>
          <cell r="X150">
            <v>300</v>
          </cell>
          <cell r="Y150">
            <v>0</v>
          </cell>
          <cell r="Z150">
            <v>300</v>
          </cell>
          <cell r="AA150">
            <v>450</v>
          </cell>
          <cell r="AB150">
            <v>0</v>
          </cell>
          <cell r="AC150">
            <v>900</v>
          </cell>
          <cell r="AD150">
            <v>2550</v>
          </cell>
          <cell r="AE150">
            <v>0</v>
          </cell>
          <cell r="AF150">
            <v>5100</v>
          </cell>
          <cell r="AG150">
            <v>0</v>
          </cell>
          <cell r="AH150">
            <v>0</v>
          </cell>
          <cell r="AI150" t="e">
            <v>#DIV/0!</v>
          </cell>
          <cell r="AJ150">
            <v>0</v>
          </cell>
          <cell r="AK150">
            <v>0</v>
          </cell>
          <cell r="AM150">
            <v>1.0512630926057659E-3</v>
          </cell>
          <cell r="AN150">
            <v>105.12630926057659</v>
          </cell>
          <cell r="AO150">
            <v>10</v>
          </cell>
          <cell r="AP150">
            <v>110</v>
          </cell>
        </row>
        <row r="151">
          <cell r="G151">
            <v>1967</v>
          </cell>
          <cell r="H151" t="str">
            <v>Direta/OSS</v>
          </cell>
          <cell r="I151">
            <v>1000</v>
          </cell>
          <cell r="J151">
            <v>0</v>
          </cell>
          <cell r="K151">
            <v>2000</v>
          </cell>
          <cell r="L151">
            <v>5000</v>
          </cell>
          <cell r="M151">
            <v>750</v>
          </cell>
          <cell r="N151">
            <v>10000</v>
          </cell>
          <cell r="O151">
            <v>1000</v>
          </cell>
          <cell r="P151">
            <v>400</v>
          </cell>
          <cell r="Q151">
            <v>2000</v>
          </cell>
          <cell r="R151">
            <v>1000</v>
          </cell>
          <cell r="S151">
            <v>0</v>
          </cell>
          <cell r="T151">
            <v>2000</v>
          </cell>
          <cell r="U151">
            <v>12000</v>
          </cell>
          <cell r="V151">
            <v>1200</v>
          </cell>
          <cell r="W151">
            <v>24000</v>
          </cell>
          <cell r="X151">
            <v>500</v>
          </cell>
          <cell r="Y151">
            <v>0</v>
          </cell>
          <cell r="Z151">
            <v>1000</v>
          </cell>
          <cell r="AA151">
            <v>4000</v>
          </cell>
          <cell r="AB151">
            <v>200</v>
          </cell>
          <cell r="AC151">
            <v>8000</v>
          </cell>
          <cell r="AD151">
            <v>5000</v>
          </cell>
          <cell r="AE151">
            <v>1300</v>
          </cell>
          <cell r="AF151">
            <v>10000</v>
          </cell>
          <cell r="AG151">
            <v>66</v>
          </cell>
          <cell r="AH151">
            <v>80</v>
          </cell>
          <cell r="AI151">
            <v>0.91249999999999998</v>
          </cell>
          <cell r="AJ151">
            <v>80</v>
          </cell>
          <cell r="AK151">
            <v>73</v>
          </cell>
          <cell r="AM151">
            <v>1.7521051543429429E-2</v>
          </cell>
          <cell r="AN151">
            <v>1752.105154342943</v>
          </cell>
          <cell r="AO151">
            <v>10</v>
          </cell>
          <cell r="AP151">
            <v>1750</v>
          </cell>
        </row>
        <row r="152">
          <cell r="G152">
            <v>2185</v>
          </cell>
          <cell r="H152" t="str">
            <v>Direta/OSS</v>
          </cell>
          <cell r="I152">
            <v>100</v>
          </cell>
          <cell r="J152">
            <v>0</v>
          </cell>
          <cell r="K152">
            <v>200</v>
          </cell>
          <cell r="L152">
            <v>100</v>
          </cell>
          <cell r="M152">
            <v>18</v>
          </cell>
          <cell r="N152">
            <v>200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2000</v>
          </cell>
          <cell r="V152">
            <v>0</v>
          </cell>
          <cell r="W152">
            <v>4000</v>
          </cell>
          <cell r="X152">
            <v>0</v>
          </cell>
          <cell r="Y152">
            <v>0</v>
          </cell>
          <cell r="Z152">
            <v>0</v>
          </cell>
          <cell r="AA152">
            <v>600</v>
          </cell>
          <cell r="AB152">
            <v>0</v>
          </cell>
          <cell r="AC152">
            <v>1200</v>
          </cell>
          <cell r="AD152">
            <v>200</v>
          </cell>
          <cell r="AE152">
            <v>24</v>
          </cell>
          <cell r="AF152">
            <v>400</v>
          </cell>
          <cell r="AG152">
            <v>0</v>
          </cell>
          <cell r="AH152">
            <v>10</v>
          </cell>
          <cell r="AI152">
            <v>0.7</v>
          </cell>
          <cell r="AJ152">
            <v>10</v>
          </cell>
          <cell r="AK152">
            <v>7</v>
          </cell>
          <cell r="AM152">
            <v>3.5042103086858862E-4</v>
          </cell>
          <cell r="AN152">
            <v>35.042103086858859</v>
          </cell>
          <cell r="AO152">
            <v>10</v>
          </cell>
          <cell r="AP152">
            <v>40</v>
          </cell>
        </row>
        <row r="153">
          <cell r="G153">
            <v>2113</v>
          </cell>
          <cell r="H153" t="str">
            <v>Direta/OSS</v>
          </cell>
          <cell r="I153">
            <v>0</v>
          </cell>
          <cell r="J153">
            <v>0</v>
          </cell>
          <cell r="K153">
            <v>0</v>
          </cell>
          <cell r="L153">
            <v>100</v>
          </cell>
          <cell r="M153">
            <v>50</v>
          </cell>
          <cell r="N153">
            <v>200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150</v>
          </cell>
          <cell r="V153">
            <v>0</v>
          </cell>
          <cell r="W153">
            <v>300</v>
          </cell>
          <cell r="X153">
            <v>0</v>
          </cell>
          <cell r="Y153">
            <v>0</v>
          </cell>
          <cell r="Z153">
            <v>0</v>
          </cell>
          <cell r="AA153">
            <v>150</v>
          </cell>
          <cell r="AB153">
            <v>220</v>
          </cell>
          <cell r="AC153">
            <v>300</v>
          </cell>
          <cell r="AD153">
            <v>50</v>
          </cell>
          <cell r="AE153">
            <v>50</v>
          </cell>
          <cell r="AF153">
            <v>100</v>
          </cell>
          <cell r="AG153">
            <v>14</v>
          </cell>
          <cell r="AH153">
            <v>11</v>
          </cell>
          <cell r="AI153">
            <v>0.45454545454545453</v>
          </cell>
          <cell r="AJ153">
            <v>14</v>
          </cell>
          <cell r="AK153">
            <v>6.3636363636363633</v>
          </cell>
          <cell r="AM153">
            <v>3.5042103086858862E-4</v>
          </cell>
          <cell r="AN153">
            <v>35.042103086858859</v>
          </cell>
          <cell r="AO153">
            <v>10</v>
          </cell>
          <cell r="AP153">
            <v>40</v>
          </cell>
        </row>
        <row r="154">
          <cell r="G154">
            <v>2100</v>
          </cell>
          <cell r="H154" t="str">
            <v>Direta/OSS</v>
          </cell>
          <cell r="I154">
            <v>0</v>
          </cell>
          <cell r="J154">
            <v>0</v>
          </cell>
          <cell r="K154">
            <v>0</v>
          </cell>
          <cell r="L154">
            <v>8000</v>
          </cell>
          <cell r="M154">
            <v>200</v>
          </cell>
          <cell r="N154">
            <v>16000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9000</v>
          </cell>
          <cell r="V154">
            <v>1093</v>
          </cell>
          <cell r="W154">
            <v>18000</v>
          </cell>
          <cell r="X154">
            <v>0</v>
          </cell>
          <cell r="Y154">
            <v>0</v>
          </cell>
          <cell r="Z154">
            <v>0</v>
          </cell>
          <cell r="AA154">
            <v>8000</v>
          </cell>
          <cell r="AB154">
            <v>1475</v>
          </cell>
          <cell r="AC154">
            <v>16000</v>
          </cell>
          <cell r="AD154">
            <v>300</v>
          </cell>
          <cell r="AE154">
            <v>1090</v>
          </cell>
          <cell r="AF154">
            <v>600</v>
          </cell>
          <cell r="AG154">
            <v>57</v>
          </cell>
          <cell r="AH154">
            <v>40</v>
          </cell>
          <cell r="AI154">
            <v>0.92500000000000004</v>
          </cell>
          <cell r="AJ154">
            <v>57</v>
          </cell>
          <cell r="AK154">
            <v>52.725000000000001</v>
          </cell>
          <cell r="AM154">
            <v>2.8033682469487089E-2</v>
          </cell>
          <cell r="AN154">
            <v>2803.3682469487089</v>
          </cell>
          <cell r="AO154">
            <v>10</v>
          </cell>
          <cell r="AP154">
            <v>2800</v>
          </cell>
        </row>
        <row r="155">
          <cell r="G155">
            <v>2107</v>
          </cell>
          <cell r="H155" t="str">
            <v>Direta/OSS</v>
          </cell>
          <cell r="I155">
            <v>0</v>
          </cell>
          <cell r="J155">
            <v>0</v>
          </cell>
          <cell r="K155">
            <v>0</v>
          </cell>
          <cell r="L155">
            <v>477</v>
          </cell>
          <cell r="M155">
            <v>84</v>
          </cell>
          <cell r="N155">
            <v>870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6249</v>
          </cell>
          <cell r="V155">
            <v>5214</v>
          </cell>
          <cell r="W155">
            <v>7284</v>
          </cell>
          <cell r="X155">
            <v>179</v>
          </cell>
          <cell r="Y155">
            <v>203</v>
          </cell>
          <cell r="Z155">
            <v>156</v>
          </cell>
          <cell r="AA155">
            <v>1796</v>
          </cell>
          <cell r="AB155">
            <v>905</v>
          </cell>
          <cell r="AC155">
            <v>2687</v>
          </cell>
          <cell r="AD155">
            <v>327</v>
          </cell>
          <cell r="AE155">
            <v>97</v>
          </cell>
          <cell r="AF155">
            <v>557</v>
          </cell>
          <cell r="AG155">
            <v>29</v>
          </cell>
          <cell r="AH155">
            <v>10</v>
          </cell>
          <cell r="AI155">
            <v>0.3</v>
          </cell>
          <cell r="AJ155">
            <v>29</v>
          </cell>
          <cell r="AK155">
            <v>8.6999999999999993</v>
          </cell>
          <cell r="AM155">
            <v>1.5243314842783605E-3</v>
          </cell>
          <cell r="AN155">
            <v>152.43314842783604</v>
          </cell>
          <cell r="AO155">
            <v>10</v>
          </cell>
          <cell r="AP155">
            <v>150</v>
          </cell>
        </row>
        <row r="156">
          <cell r="G156">
            <v>2281</v>
          </cell>
          <cell r="H156" t="str">
            <v>Direta/OSS</v>
          </cell>
          <cell r="I156">
            <v>0</v>
          </cell>
          <cell r="J156">
            <v>0</v>
          </cell>
          <cell r="K156">
            <v>0</v>
          </cell>
          <cell r="L156">
            <v>30</v>
          </cell>
          <cell r="M156">
            <v>0</v>
          </cell>
          <cell r="N156">
            <v>30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175</v>
          </cell>
          <cell r="V156">
            <v>29</v>
          </cell>
          <cell r="W156">
            <v>350</v>
          </cell>
          <cell r="X156">
            <v>0</v>
          </cell>
          <cell r="Y156">
            <v>0</v>
          </cell>
          <cell r="Z156">
            <v>0</v>
          </cell>
          <cell r="AA156">
            <v>63</v>
          </cell>
          <cell r="AB156">
            <v>50</v>
          </cell>
          <cell r="AC156">
            <v>126</v>
          </cell>
          <cell r="AD156">
            <v>0</v>
          </cell>
          <cell r="AE156">
            <v>0</v>
          </cell>
          <cell r="AF156">
            <v>0</v>
          </cell>
          <cell r="AG156">
            <v>15</v>
          </cell>
          <cell r="AH156">
            <v>5</v>
          </cell>
          <cell r="AI156">
            <v>0.2</v>
          </cell>
          <cell r="AJ156">
            <v>15</v>
          </cell>
          <cell r="AK156">
            <v>3</v>
          </cell>
          <cell r="AM156">
            <v>5.2563154630288295E-5</v>
          </cell>
          <cell r="AN156">
            <v>5.2563154630288293</v>
          </cell>
          <cell r="AO156">
            <v>10</v>
          </cell>
          <cell r="AP156">
            <v>30</v>
          </cell>
        </row>
        <row r="157">
          <cell r="G157">
            <v>1750</v>
          </cell>
          <cell r="H157" t="str">
            <v>Direta/OSS</v>
          </cell>
          <cell r="I157">
            <v>5000</v>
          </cell>
          <cell r="J157">
            <v>0</v>
          </cell>
          <cell r="K157">
            <v>10000</v>
          </cell>
          <cell r="L157">
            <v>7500</v>
          </cell>
          <cell r="M157">
            <v>0</v>
          </cell>
          <cell r="N157">
            <v>15000</v>
          </cell>
          <cell r="O157">
            <v>3000</v>
          </cell>
          <cell r="P157">
            <v>500</v>
          </cell>
          <cell r="Q157">
            <v>6000</v>
          </cell>
          <cell r="R157">
            <v>3000</v>
          </cell>
          <cell r="S157">
            <v>0</v>
          </cell>
          <cell r="T157">
            <v>6000</v>
          </cell>
          <cell r="U157">
            <v>22000</v>
          </cell>
          <cell r="V157">
            <v>12500</v>
          </cell>
          <cell r="W157">
            <v>44000</v>
          </cell>
          <cell r="X157">
            <v>3000</v>
          </cell>
          <cell r="Y157">
            <v>0</v>
          </cell>
          <cell r="Z157">
            <v>6000</v>
          </cell>
          <cell r="AA157">
            <v>6000</v>
          </cell>
          <cell r="AB157">
            <v>0</v>
          </cell>
          <cell r="AC157">
            <v>12000</v>
          </cell>
          <cell r="AD157">
            <v>3000</v>
          </cell>
          <cell r="AE157">
            <v>230</v>
          </cell>
          <cell r="AF157">
            <v>6000</v>
          </cell>
          <cell r="AG157">
            <v>0</v>
          </cell>
          <cell r="AH157">
            <v>94</v>
          </cell>
          <cell r="AI157">
            <v>0.69148936170212771</v>
          </cell>
          <cell r="AJ157">
            <v>94</v>
          </cell>
          <cell r="AK157">
            <v>65</v>
          </cell>
          <cell r="AM157">
            <v>2.6281577315144147E-2</v>
          </cell>
          <cell r="AN157">
            <v>2628.1577315144145</v>
          </cell>
          <cell r="AO157">
            <v>10</v>
          </cell>
          <cell r="AP157">
            <v>2630</v>
          </cell>
        </row>
        <row r="158">
          <cell r="G158">
            <v>1779</v>
          </cell>
          <cell r="H158" t="str">
            <v>Direta/OSS</v>
          </cell>
          <cell r="I158">
            <v>600</v>
          </cell>
          <cell r="J158">
            <v>0</v>
          </cell>
          <cell r="K158">
            <v>1200</v>
          </cell>
          <cell r="L158">
            <v>300</v>
          </cell>
          <cell r="M158">
            <v>109</v>
          </cell>
          <cell r="N158">
            <v>600</v>
          </cell>
          <cell r="O158">
            <v>1375</v>
          </cell>
          <cell r="P158">
            <v>0</v>
          </cell>
          <cell r="Q158">
            <v>2750</v>
          </cell>
          <cell r="R158">
            <v>690</v>
          </cell>
          <cell r="S158">
            <v>0</v>
          </cell>
          <cell r="T158">
            <v>1380</v>
          </cell>
          <cell r="U158">
            <v>2850</v>
          </cell>
          <cell r="V158">
            <v>2249</v>
          </cell>
          <cell r="W158">
            <v>5700</v>
          </cell>
          <cell r="X158">
            <v>810</v>
          </cell>
          <cell r="Y158">
            <v>0</v>
          </cell>
          <cell r="Z158">
            <v>1620</v>
          </cell>
          <cell r="AA158">
            <v>4500</v>
          </cell>
          <cell r="AB158">
            <v>4</v>
          </cell>
          <cell r="AC158">
            <v>9000</v>
          </cell>
          <cell r="AD158">
            <v>600</v>
          </cell>
          <cell r="AE158">
            <v>0</v>
          </cell>
          <cell r="AF158">
            <v>1200</v>
          </cell>
          <cell r="AG158">
            <v>0</v>
          </cell>
          <cell r="AH158">
            <v>0</v>
          </cell>
          <cell r="AI158" t="e">
            <v>#DIV/0!</v>
          </cell>
          <cell r="AJ158">
            <v>0</v>
          </cell>
          <cell r="AK158">
            <v>0</v>
          </cell>
          <cell r="AM158">
            <v>1.0512630926057659E-3</v>
          </cell>
          <cell r="AN158">
            <v>105.12630926057659</v>
          </cell>
          <cell r="AO158">
            <v>10</v>
          </cell>
          <cell r="AP158">
            <v>110</v>
          </cell>
        </row>
        <row r="159">
          <cell r="G159">
            <v>1744</v>
          </cell>
          <cell r="H159" t="str">
            <v>Direta/OSS</v>
          </cell>
          <cell r="I159">
            <v>0</v>
          </cell>
          <cell r="J159">
            <v>0</v>
          </cell>
          <cell r="K159">
            <v>0</v>
          </cell>
          <cell r="L159">
            <v>3650</v>
          </cell>
          <cell r="M159">
            <v>100</v>
          </cell>
          <cell r="N159">
            <v>7300</v>
          </cell>
          <cell r="O159">
            <v>165</v>
          </cell>
          <cell r="P159">
            <v>70</v>
          </cell>
          <cell r="Q159">
            <v>330</v>
          </cell>
          <cell r="R159">
            <v>0</v>
          </cell>
          <cell r="S159">
            <v>0</v>
          </cell>
          <cell r="T159">
            <v>0</v>
          </cell>
          <cell r="U159">
            <v>7780</v>
          </cell>
          <cell r="V159">
            <v>1450</v>
          </cell>
          <cell r="W159">
            <v>15500</v>
          </cell>
          <cell r="X159">
            <v>0</v>
          </cell>
          <cell r="Y159">
            <v>0</v>
          </cell>
          <cell r="Z159">
            <v>0</v>
          </cell>
          <cell r="AA159">
            <v>181</v>
          </cell>
          <cell r="AB159">
            <v>239</v>
          </cell>
          <cell r="AC159">
            <v>360</v>
          </cell>
          <cell r="AD159">
            <v>70</v>
          </cell>
          <cell r="AE159">
            <v>0</v>
          </cell>
          <cell r="AF159">
            <v>140</v>
          </cell>
          <cell r="AG159">
            <v>19</v>
          </cell>
          <cell r="AH159">
            <v>15</v>
          </cell>
          <cell r="AI159">
            <v>1</v>
          </cell>
          <cell r="AJ159">
            <v>19</v>
          </cell>
          <cell r="AK159">
            <v>19</v>
          </cell>
          <cell r="AM159">
            <v>1.2790367626703485E-2</v>
          </cell>
          <cell r="AN159">
            <v>1279.0367626703485</v>
          </cell>
          <cell r="AO159">
            <v>10</v>
          </cell>
          <cell r="AP159">
            <v>1280</v>
          </cell>
        </row>
        <row r="160">
          <cell r="G160">
            <v>492</v>
          </cell>
          <cell r="H160" t="str">
            <v>Direta/OSS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25000</v>
          </cell>
          <cell r="P160">
            <v>500</v>
          </cell>
          <cell r="Q160">
            <v>50000</v>
          </cell>
          <cell r="R160">
            <v>0</v>
          </cell>
          <cell r="S160">
            <v>0</v>
          </cell>
          <cell r="T160">
            <v>0</v>
          </cell>
          <cell r="U160">
            <v>40000</v>
          </cell>
          <cell r="V160">
            <v>13985</v>
          </cell>
          <cell r="W160">
            <v>80000</v>
          </cell>
          <cell r="X160">
            <v>0</v>
          </cell>
          <cell r="Y160">
            <v>0</v>
          </cell>
          <cell r="Z160">
            <v>0</v>
          </cell>
          <cell r="AA160">
            <v>25000</v>
          </cell>
          <cell r="AB160">
            <v>6000</v>
          </cell>
          <cell r="AC160">
            <v>50000</v>
          </cell>
          <cell r="AD160">
            <v>30000</v>
          </cell>
          <cell r="AE160">
            <v>950</v>
          </cell>
          <cell r="AF160">
            <v>60000</v>
          </cell>
          <cell r="AG160">
            <v>0</v>
          </cell>
          <cell r="AH160">
            <v>61</v>
          </cell>
          <cell r="AI160">
            <v>0.98360655737704916</v>
          </cell>
          <cell r="AJ160">
            <v>61</v>
          </cell>
          <cell r="AK160">
            <v>60</v>
          </cell>
          <cell r="AM160">
            <v>0</v>
          </cell>
          <cell r="AN160">
            <v>0</v>
          </cell>
          <cell r="AO160">
            <v>10</v>
          </cell>
          <cell r="AP160">
            <v>0</v>
          </cell>
        </row>
        <row r="161">
          <cell r="G161">
            <v>1849</v>
          </cell>
          <cell r="H161" t="str">
            <v>Direta/OSS</v>
          </cell>
          <cell r="I161">
            <v>9160</v>
          </cell>
          <cell r="J161">
            <v>0</v>
          </cell>
          <cell r="K161">
            <v>18320</v>
          </cell>
          <cell r="L161">
            <v>4580</v>
          </cell>
          <cell r="M161">
            <v>600</v>
          </cell>
          <cell r="N161">
            <v>8560</v>
          </cell>
          <cell r="O161">
            <v>5200</v>
          </cell>
          <cell r="P161">
            <v>0</v>
          </cell>
          <cell r="Q161">
            <v>10400</v>
          </cell>
          <cell r="R161">
            <v>2600</v>
          </cell>
          <cell r="S161">
            <v>0</v>
          </cell>
          <cell r="T161">
            <v>5200</v>
          </cell>
          <cell r="U161">
            <v>19660</v>
          </cell>
          <cell r="V161">
            <v>9800</v>
          </cell>
          <cell r="W161">
            <v>29520</v>
          </cell>
          <cell r="X161">
            <v>343</v>
          </cell>
          <cell r="Y161">
            <v>0</v>
          </cell>
          <cell r="Z161">
            <v>686</v>
          </cell>
          <cell r="AA161">
            <v>2464</v>
          </cell>
          <cell r="AB161">
            <v>1300</v>
          </cell>
          <cell r="AC161">
            <v>3628</v>
          </cell>
          <cell r="AD161">
            <v>2496</v>
          </cell>
          <cell r="AE161">
            <v>1370</v>
          </cell>
          <cell r="AF161">
            <v>3622</v>
          </cell>
          <cell r="AG161">
            <v>71</v>
          </cell>
          <cell r="AH161">
            <v>7</v>
          </cell>
          <cell r="AI161">
            <v>1</v>
          </cell>
          <cell r="AJ161">
            <v>71</v>
          </cell>
          <cell r="AK161">
            <v>71</v>
          </cell>
          <cell r="AM161">
            <v>1.4998020121175593E-2</v>
          </cell>
          <cell r="AN161">
            <v>1499.8020121175593</v>
          </cell>
          <cell r="AO161">
            <v>10</v>
          </cell>
          <cell r="AP161">
            <v>1500</v>
          </cell>
        </row>
        <row r="162">
          <cell r="G162">
            <v>2095</v>
          </cell>
          <cell r="H162" t="str">
            <v>Direta/OSS</v>
          </cell>
          <cell r="I162">
            <v>500</v>
          </cell>
          <cell r="J162">
            <v>0</v>
          </cell>
          <cell r="K162">
            <v>1000</v>
          </cell>
          <cell r="L162">
            <v>250</v>
          </cell>
          <cell r="M162">
            <v>0</v>
          </cell>
          <cell r="N162">
            <v>500</v>
          </cell>
          <cell r="O162">
            <v>500</v>
          </cell>
          <cell r="P162">
            <v>40</v>
          </cell>
          <cell r="Q162">
            <v>1000</v>
          </cell>
          <cell r="R162">
            <v>250</v>
          </cell>
          <cell r="S162">
            <v>0</v>
          </cell>
          <cell r="T162">
            <v>500</v>
          </cell>
          <cell r="U162">
            <v>11000</v>
          </cell>
          <cell r="V162">
            <v>11000</v>
          </cell>
          <cell r="W162">
            <v>22000</v>
          </cell>
          <cell r="X162">
            <v>400</v>
          </cell>
          <cell r="Y162">
            <v>0</v>
          </cell>
          <cell r="Z162">
            <v>800</v>
          </cell>
          <cell r="AA162">
            <v>2000</v>
          </cell>
          <cell r="AB162">
            <v>200</v>
          </cell>
          <cell r="AC162">
            <v>4000</v>
          </cell>
          <cell r="AD162">
            <v>950</v>
          </cell>
          <cell r="AE162">
            <v>100</v>
          </cell>
          <cell r="AF162">
            <v>1900</v>
          </cell>
          <cell r="AG162">
            <v>0</v>
          </cell>
          <cell r="AH162">
            <v>76</v>
          </cell>
          <cell r="AI162">
            <v>0.40789473684210525</v>
          </cell>
          <cell r="AJ162">
            <v>76</v>
          </cell>
          <cell r="AK162">
            <v>31</v>
          </cell>
          <cell r="AM162">
            <v>8.7605257717147153E-4</v>
          </cell>
          <cell r="AN162">
            <v>87.605257717147154</v>
          </cell>
          <cell r="AO162">
            <v>10</v>
          </cell>
          <cell r="AP162">
            <v>90</v>
          </cell>
        </row>
        <row r="163">
          <cell r="G163">
            <v>2189</v>
          </cell>
          <cell r="H163" t="str">
            <v>Direta/OSS</v>
          </cell>
          <cell r="I163">
            <v>860</v>
          </cell>
          <cell r="J163">
            <v>900</v>
          </cell>
          <cell r="K163">
            <v>407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3000</v>
          </cell>
          <cell r="V163">
            <v>0</v>
          </cell>
          <cell r="W163">
            <v>6000</v>
          </cell>
          <cell r="X163">
            <v>0</v>
          </cell>
          <cell r="Y163">
            <v>0</v>
          </cell>
          <cell r="Z163">
            <v>0</v>
          </cell>
          <cell r="AA163">
            <v>2250</v>
          </cell>
          <cell r="AB163">
            <v>374</v>
          </cell>
          <cell r="AC163">
            <v>2500</v>
          </cell>
          <cell r="AD163">
            <v>940</v>
          </cell>
          <cell r="AE163">
            <v>150</v>
          </cell>
          <cell r="AF163">
            <v>1300</v>
          </cell>
          <cell r="AG163">
            <v>6</v>
          </cell>
          <cell r="AH163">
            <v>6</v>
          </cell>
          <cell r="AI163">
            <v>0.33333333333333331</v>
          </cell>
          <cell r="AJ163">
            <v>6</v>
          </cell>
          <cell r="AK163">
            <v>2</v>
          </cell>
          <cell r="AM163">
            <v>0</v>
          </cell>
          <cell r="AN163">
            <v>0</v>
          </cell>
          <cell r="AO163">
            <v>10</v>
          </cell>
          <cell r="AP163">
            <v>0</v>
          </cell>
        </row>
        <row r="164">
          <cell r="G164">
            <v>2195</v>
          </cell>
          <cell r="H164" t="str">
            <v>Direta/OSS</v>
          </cell>
          <cell r="I164">
            <v>0</v>
          </cell>
          <cell r="J164">
            <v>0</v>
          </cell>
          <cell r="K164">
            <v>0</v>
          </cell>
          <cell r="L164">
            <v>450</v>
          </cell>
          <cell r="M164">
            <v>85</v>
          </cell>
          <cell r="N164">
            <v>900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750</v>
          </cell>
          <cell r="V164">
            <v>0</v>
          </cell>
          <cell r="W164">
            <v>1500</v>
          </cell>
          <cell r="X164">
            <v>0</v>
          </cell>
          <cell r="Y164">
            <v>0</v>
          </cell>
          <cell r="Z164">
            <v>0</v>
          </cell>
          <cell r="AA164">
            <v>600</v>
          </cell>
          <cell r="AB164">
            <v>0</v>
          </cell>
          <cell r="AC164">
            <v>1200</v>
          </cell>
          <cell r="AD164">
            <v>0</v>
          </cell>
          <cell r="AE164">
            <v>0</v>
          </cell>
          <cell r="AF164">
            <v>0</v>
          </cell>
          <cell r="AG164">
            <v>7</v>
          </cell>
          <cell r="AH164">
            <v>7</v>
          </cell>
          <cell r="AI164">
            <v>0.14285714285714285</v>
          </cell>
          <cell r="AJ164">
            <v>7</v>
          </cell>
          <cell r="AK164">
            <v>1</v>
          </cell>
          <cell r="AM164">
            <v>1.5768946389086488E-3</v>
          </cell>
          <cell r="AN164">
            <v>157.68946389086489</v>
          </cell>
          <cell r="AO164">
            <v>10</v>
          </cell>
          <cell r="AP164">
            <v>160</v>
          </cell>
        </row>
        <row r="165">
          <cell r="G165">
            <v>617</v>
          </cell>
          <cell r="H165" t="str">
            <v>Direta/OSS</v>
          </cell>
          <cell r="I165">
            <v>800</v>
          </cell>
          <cell r="J165">
            <v>155</v>
          </cell>
          <cell r="K165">
            <v>1600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5000</v>
          </cell>
          <cell r="V165">
            <v>0</v>
          </cell>
          <cell r="W165">
            <v>10000</v>
          </cell>
          <cell r="X165">
            <v>0</v>
          </cell>
          <cell r="Y165">
            <v>0</v>
          </cell>
          <cell r="Z165">
            <v>0</v>
          </cell>
          <cell r="AA165">
            <v>5000</v>
          </cell>
          <cell r="AB165">
            <v>2273</v>
          </cell>
          <cell r="AC165">
            <v>10000</v>
          </cell>
          <cell r="AD165">
            <v>2500</v>
          </cell>
          <cell r="AE165">
            <v>337</v>
          </cell>
          <cell r="AF165">
            <v>5000</v>
          </cell>
          <cell r="AG165">
            <v>0</v>
          </cell>
          <cell r="AH165">
            <v>52</v>
          </cell>
          <cell r="AI165">
            <v>0.63461538461538458</v>
          </cell>
          <cell r="AJ165">
            <v>52</v>
          </cell>
          <cell r="AK165">
            <v>33</v>
          </cell>
          <cell r="AM165">
            <v>0</v>
          </cell>
          <cell r="AN165">
            <v>0</v>
          </cell>
          <cell r="AO165">
            <v>10</v>
          </cell>
          <cell r="AP165">
            <v>0</v>
          </cell>
        </row>
        <row r="166">
          <cell r="G166">
            <v>1812</v>
          </cell>
          <cell r="H166" t="str">
            <v>Direta/OSS</v>
          </cell>
          <cell r="I166">
            <v>0</v>
          </cell>
          <cell r="J166">
            <v>0</v>
          </cell>
          <cell r="K166">
            <v>0</v>
          </cell>
          <cell r="L166">
            <v>500</v>
          </cell>
          <cell r="M166">
            <v>55</v>
          </cell>
          <cell r="N166">
            <v>1000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6000</v>
          </cell>
          <cell r="V166">
            <v>4221</v>
          </cell>
          <cell r="W166">
            <v>12000</v>
          </cell>
          <cell r="X166">
            <v>0</v>
          </cell>
          <cell r="Y166">
            <v>0</v>
          </cell>
          <cell r="Z166">
            <v>0</v>
          </cell>
          <cell r="AA166">
            <v>3000</v>
          </cell>
          <cell r="AB166">
            <v>220</v>
          </cell>
          <cell r="AC166">
            <v>6000</v>
          </cell>
          <cell r="AD166">
            <v>400</v>
          </cell>
          <cell r="AE166">
            <v>109</v>
          </cell>
          <cell r="AF166">
            <v>800</v>
          </cell>
          <cell r="AG166">
            <v>20</v>
          </cell>
          <cell r="AH166">
            <v>10</v>
          </cell>
          <cell r="AI166">
            <v>0.6</v>
          </cell>
          <cell r="AJ166">
            <v>20</v>
          </cell>
          <cell r="AK166">
            <v>12</v>
          </cell>
          <cell r="AM166">
            <v>1.7521051543429431E-3</v>
          </cell>
          <cell r="AN166">
            <v>175.21051543429431</v>
          </cell>
          <cell r="AO166">
            <v>10</v>
          </cell>
          <cell r="AP166">
            <v>180</v>
          </cell>
        </row>
        <row r="167">
          <cell r="G167">
            <v>1953</v>
          </cell>
          <cell r="H167" t="str">
            <v>Direta/OSS</v>
          </cell>
          <cell r="I167">
            <v>0</v>
          </cell>
          <cell r="J167">
            <v>0</v>
          </cell>
          <cell r="K167">
            <v>0</v>
          </cell>
          <cell r="L167">
            <v>2000</v>
          </cell>
          <cell r="M167">
            <v>150</v>
          </cell>
          <cell r="N167">
            <v>4000</v>
          </cell>
          <cell r="O167">
            <v>2000</v>
          </cell>
          <cell r="P167">
            <v>500</v>
          </cell>
          <cell r="Q167">
            <v>4000</v>
          </cell>
          <cell r="R167">
            <v>0</v>
          </cell>
          <cell r="S167">
            <v>0</v>
          </cell>
          <cell r="T167">
            <v>0</v>
          </cell>
          <cell r="U167">
            <v>6000</v>
          </cell>
          <cell r="V167">
            <v>200</v>
          </cell>
          <cell r="W167">
            <v>12000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2000</v>
          </cell>
          <cell r="AE167">
            <v>0</v>
          </cell>
          <cell r="AF167">
            <v>4000</v>
          </cell>
          <cell r="AG167">
            <v>0</v>
          </cell>
          <cell r="AH167">
            <v>22</v>
          </cell>
          <cell r="AI167">
            <v>0.72727272727272729</v>
          </cell>
          <cell r="AJ167">
            <v>22</v>
          </cell>
          <cell r="AK167">
            <v>16</v>
          </cell>
          <cell r="AM167">
            <v>7.0084206173717722E-3</v>
          </cell>
          <cell r="AN167">
            <v>700.84206173717723</v>
          </cell>
          <cell r="AO167">
            <v>10</v>
          </cell>
          <cell r="AP167">
            <v>700</v>
          </cell>
        </row>
        <row r="168">
          <cell r="G168">
            <v>1928</v>
          </cell>
          <cell r="H168" t="str">
            <v>Direta/OSS</v>
          </cell>
          <cell r="I168">
            <v>300</v>
          </cell>
          <cell r="J168">
            <v>64</v>
          </cell>
          <cell r="K168">
            <v>600</v>
          </cell>
          <cell r="L168">
            <v>150</v>
          </cell>
          <cell r="M168">
            <v>25</v>
          </cell>
          <cell r="N168">
            <v>300</v>
          </cell>
          <cell r="O168">
            <v>150</v>
          </cell>
          <cell r="P168">
            <v>91</v>
          </cell>
          <cell r="Q168">
            <v>300</v>
          </cell>
          <cell r="R168">
            <v>75</v>
          </cell>
          <cell r="S168">
            <v>0</v>
          </cell>
          <cell r="T168">
            <v>150</v>
          </cell>
          <cell r="U168">
            <v>3585</v>
          </cell>
          <cell r="V168">
            <v>653</v>
          </cell>
          <cell r="W168">
            <v>7170</v>
          </cell>
          <cell r="X168">
            <v>290</v>
          </cell>
          <cell r="Y168">
            <v>0</v>
          </cell>
          <cell r="Z168">
            <v>100</v>
          </cell>
          <cell r="AA168">
            <v>1452</v>
          </cell>
          <cell r="AB168">
            <v>145</v>
          </cell>
          <cell r="AC168">
            <v>2904</v>
          </cell>
          <cell r="AD168">
            <v>150</v>
          </cell>
          <cell r="AE168">
            <v>53</v>
          </cell>
          <cell r="AF168">
            <v>300</v>
          </cell>
          <cell r="AG168">
            <v>14</v>
          </cell>
          <cell r="AH168">
            <v>14</v>
          </cell>
          <cell r="AI168">
            <v>0.5</v>
          </cell>
          <cell r="AJ168">
            <v>14</v>
          </cell>
          <cell r="AK168">
            <v>7</v>
          </cell>
          <cell r="AM168">
            <v>5.2563154630288296E-4</v>
          </cell>
          <cell r="AN168">
            <v>52.563154630288295</v>
          </cell>
          <cell r="AO168">
            <v>10</v>
          </cell>
          <cell r="AP168">
            <v>50</v>
          </cell>
        </row>
        <row r="169">
          <cell r="G169">
            <v>2689</v>
          </cell>
          <cell r="H169" t="str">
            <v>Direta/OSS</v>
          </cell>
          <cell r="I169">
            <v>100</v>
          </cell>
          <cell r="J169">
            <v>70</v>
          </cell>
          <cell r="K169">
            <v>200</v>
          </cell>
          <cell r="L169">
            <v>50</v>
          </cell>
          <cell r="M169">
            <v>37</v>
          </cell>
          <cell r="N169">
            <v>100</v>
          </cell>
          <cell r="O169">
            <v>50</v>
          </cell>
          <cell r="P169">
            <v>29</v>
          </cell>
          <cell r="Q169">
            <v>100</v>
          </cell>
          <cell r="R169">
            <v>0</v>
          </cell>
          <cell r="S169">
            <v>0</v>
          </cell>
          <cell r="T169">
            <v>0</v>
          </cell>
          <cell r="U169">
            <v>150</v>
          </cell>
          <cell r="V169">
            <v>133</v>
          </cell>
          <cell r="W169">
            <v>300</v>
          </cell>
          <cell r="X169">
            <v>0</v>
          </cell>
          <cell r="Y169">
            <v>0</v>
          </cell>
          <cell r="Z169">
            <v>0</v>
          </cell>
          <cell r="AA169">
            <v>50</v>
          </cell>
          <cell r="AB169">
            <v>25</v>
          </cell>
          <cell r="AC169">
            <v>100</v>
          </cell>
          <cell r="AD169">
            <v>150</v>
          </cell>
          <cell r="AE169">
            <v>39</v>
          </cell>
          <cell r="AF169">
            <v>300</v>
          </cell>
          <cell r="AG169">
            <v>0</v>
          </cell>
          <cell r="AH169">
            <v>0</v>
          </cell>
          <cell r="AI169" t="e">
            <v>#DIV/0!</v>
          </cell>
          <cell r="AJ169">
            <v>0</v>
          </cell>
          <cell r="AK169">
            <v>0</v>
          </cell>
          <cell r="AM169">
            <v>1.7521051543429431E-4</v>
          </cell>
          <cell r="AN169">
            <v>17.521051543429429</v>
          </cell>
          <cell r="AO169">
            <v>10</v>
          </cell>
          <cell r="AP169">
            <v>20</v>
          </cell>
        </row>
        <row r="170">
          <cell r="G170">
            <v>1806</v>
          </cell>
          <cell r="H170" t="str">
            <v>Direta/OSS</v>
          </cell>
          <cell r="I170">
            <v>600</v>
          </cell>
          <cell r="J170">
            <v>0</v>
          </cell>
          <cell r="K170">
            <v>1200</v>
          </cell>
          <cell r="L170">
            <v>400</v>
          </cell>
          <cell r="M170">
            <v>0</v>
          </cell>
          <cell r="N170">
            <v>800</v>
          </cell>
          <cell r="O170">
            <v>2000</v>
          </cell>
          <cell r="P170">
            <v>0</v>
          </cell>
          <cell r="Q170">
            <v>4000</v>
          </cell>
          <cell r="R170">
            <v>1000</v>
          </cell>
          <cell r="S170">
            <v>0</v>
          </cell>
          <cell r="T170">
            <v>2000</v>
          </cell>
          <cell r="U170">
            <v>3000</v>
          </cell>
          <cell r="V170">
            <v>2523</v>
          </cell>
          <cell r="W170">
            <v>6000</v>
          </cell>
          <cell r="X170">
            <v>2250</v>
          </cell>
          <cell r="Y170">
            <v>0</v>
          </cell>
          <cell r="Z170">
            <v>4500</v>
          </cell>
          <cell r="AA170">
            <v>4500</v>
          </cell>
          <cell r="AB170">
            <v>0</v>
          </cell>
          <cell r="AC170">
            <v>9000</v>
          </cell>
          <cell r="AD170">
            <v>600</v>
          </cell>
          <cell r="AE170">
            <v>20</v>
          </cell>
          <cell r="AF170">
            <v>1200</v>
          </cell>
          <cell r="AG170">
            <v>0</v>
          </cell>
          <cell r="AH170">
            <v>0</v>
          </cell>
          <cell r="AI170" t="e">
            <v>#DIV/0!</v>
          </cell>
          <cell r="AJ170">
            <v>0</v>
          </cell>
          <cell r="AK170">
            <v>0</v>
          </cell>
          <cell r="AM170">
            <v>1.4016841234743545E-3</v>
          </cell>
          <cell r="AN170">
            <v>140.16841234743544</v>
          </cell>
          <cell r="AO170">
            <v>10</v>
          </cell>
          <cell r="AP170">
            <v>140</v>
          </cell>
        </row>
        <row r="171">
          <cell r="G171">
            <v>1965</v>
          </cell>
          <cell r="H171" t="str">
            <v>Direta/OSS</v>
          </cell>
          <cell r="I171">
            <v>9000</v>
          </cell>
          <cell r="J171">
            <v>0</v>
          </cell>
          <cell r="K171">
            <v>18000</v>
          </cell>
          <cell r="L171">
            <v>4500</v>
          </cell>
          <cell r="M171">
            <v>0</v>
          </cell>
          <cell r="N171">
            <v>9000</v>
          </cell>
          <cell r="O171">
            <v>2250</v>
          </cell>
          <cell r="P171">
            <v>255</v>
          </cell>
          <cell r="Q171">
            <v>4500</v>
          </cell>
          <cell r="R171">
            <v>1125</v>
          </cell>
          <cell r="S171">
            <v>0</v>
          </cell>
          <cell r="T171">
            <v>2250</v>
          </cell>
          <cell r="U171">
            <v>12000</v>
          </cell>
          <cell r="V171">
            <v>2796</v>
          </cell>
          <cell r="W171">
            <v>24000</v>
          </cell>
          <cell r="X171">
            <v>2400</v>
          </cell>
          <cell r="Y171">
            <v>0</v>
          </cell>
          <cell r="Z171">
            <v>4800</v>
          </cell>
          <cell r="AA171">
            <v>12000</v>
          </cell>
          <cell r="AB171">
            <v>0</v>
          </cell>
          <cell r="AC171">
            <v>24000</v>
          </cell>
          <cell r="AD171">
            <v>1500</v>
          </cell>
          <cell r="AE171">
            <v>221</v>
          </cell>
          <cell r="AF171">
            <v>3000</v>
          </cell>
          <cell r="AG171">
            <v>42</v>
          </cell>
          <cell r="AH171">
            <v>30</v>
          </cell>
          <cell r="AI171">
            <v>0.93333333333333335</v>
          </cell>
          <cell r="AJ171">
            <v>42</v>
          </cell>
          <cell r="AK171">
            <v>39.200000000000003</v>
          </cell>
          <cell r="AM171">
            <v>1.5768946389086488E-2</v>
          </cell>
          <cell r="AN171">
            <v>1576.8946389086489</v>
          </cell>
          <cell r="AO171">
            <v>10</v>
          </cell>
          <cell r="AP171">
            <v>1580</v>
          </cell>
        </row>
        <row r="172">
          <cell r="G172">
            <v>2423</v>
          </cell>
          <cell r="H172" t="str">
            <v>Direta/OSS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600</v>
          </cell>
          <cell r="V172">
            <v>13</v>
          </cell>
          <cell r="W172">
            <v>1200</v>
          </cell>
          <cell r="X172">
            <v>0</v>
          </cell>
          <cell r="Y172">
            <v>0</v>
          </cell>
          <cell r="Z172">
            <v>0</v>
          </cell>
          <cell r="AA172">
            <v>860</v>
          </cell>
          <cell r="AB172">
            <v>25</v>
          </cell>
          <cell r="AC172">
            <v>1720</v>
          </cell>
          <cell r="AD172">
            <v>0</v>
          </cell>
          <cell r="AE172">
            <v>0</v>
          </cell>
          <cell r="AF172">
            <v>0</v>
          </cell>
          <cell r="AG172">
            <v>4</v>
          </cell>
          <cell r="AH172">
            <v>4</v>
          </cell>
          <cell r="AI172">
            <v>0.5</v>
          </cell>
          <cell r="AJ172">
            <v>4</v>
          </cell>
          <cell r="AK172">
            <v>2</v>
          </cell>
          <cell r="AM172">
            <v>0</v>
          </cell>
          <cell r="AN172">
            <v>0</v>
          </cell>
          <cell r="AO172">
            <v>10</v>
          </cell>
          <cell r="AP172">
            <v>0</v>
          </cell>
        </row>
        <row r="173">
          <cell r="G173">
            <v>2134</v>
          </cell>
          <cell r="H173" t="str">
            <v>Direta/OSS</v>
          </cell>
          <cell r="I173">
            <v>230</v>
          </cell>
          <cell r="J173">
            <v>25</v>
          </cell>
          <cell r="K173">
            <v>460</v>
          </cell>
          <cell r="L173">
            <v>340</v>
          </cell>
          <cell r="M173">
            <v>25</v>
          </cell>
          <cell r="N173">
            <v>680</v>
          </cell>
          <cell r="O173">
            <v>860</v>
          </cell>
          <cell r="P173">
            <v>150</v>
          </cell>
          <cell r="Q173">
            <v>1720</v>
          </cell>
          <cell r="R173">
            <v>350</v>
          </cell>
          <cell r="S173">
            <v>0</v>
          </cell>
          <cell r="T173">
            <v>700</v>
          </cell>
          <cell r="U173">
            <v>3300</v>
          </cell>
          <cell r="V173">
            <v>0</v>
          </cell>
          <cell r="W173">
            <v>6600</v>
          </cell>
          <cell r="X173">
            <v>222</v>
          </cell>
          <cell r="Y173">
            <v>0</v>
          </cell>
          <cell r="Z173">
            <v>444</v>
          </cell>
          <cell r="AA173">
            <v>587</v>
          </cell>
          <cell r="AB173">
            <v>0</v>
          </cell>
          <cell r="AC173">
            <v>1174</v>
          </cell>
          <cell r="AD173">
            <v>880</v>
          </cell>
          <cell r="AE173">
            <v>270</v>
          </cell>
          <cell r="AF173">
            <v>1760</v>
          </cell>
          <cell r="AG173">
            <v>53</v>
          </cell>
          <cell r="AH173">
            <v>20</v>
          </cell>
          <cell r="AI173">
            <v>0.75</v>
          </cell>
          <cell r="AJ173">
            <v>53</v>
          </cell>
          <cell r="AK173">
            <v>39.75</v>
          </cell>
          <cell r="AM173">
            <v>1.1914315049532012E-3</v>
          </cell>
          <cell r="AN173">
            <v>119.14315049532011</v>
          </cell>
          <cell r="AO173">
            <v>10</v>
          </cell>
          <cell r="AP173">
            <v>120</v>
          </cell>
        </row>
        <row r="174">
          <cell r="G174">
            <v>2193</v>
          </cell>
          <cell r="H174" t="str">
            <v>Direta/OSS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5000</v>
          </cell>
          <cell r="V174">
            <v>0</v>
          </cell>
          <cell r="W174">
            <v>10000</v>
          </cell>
          <cell r="X174">
            <v>1000</v>
          </cell>
          <cell r="Y174">
            <v>0</v>
          </cell>
          <cell r="Z174">
            <v>1000</v>
          </cell>
          <cell r="AA174">
            <v>2500</v>
          </cell>
          <cell r="AB174">
            <v>0</v>
          </cell>
          <cell r="AC174">
            <v>5000</v>
          </cell>
          <cell r="AD174">
            <v>2000</v>
          </cell>
          <cell r="AE174">
            <v>0</v>
          </cell>
          <cell r="AF174">
            <v>4000</v>
          </cell>
          <cell r="AG174">
            <v>0</v>
          </cell>
          <cell r="AH174">
            <v>18</v>
          </cell>
          <cell r="AI174">
            <v>1</v>
          </cell>
          <cell r="AJ174">
            <v>18</v>
          </cell>
          <cell r="AK174">
            <v>18</v>
          </cell>
          <cell r="AM174">
            <v>0</v>
          </cell>
          <cell r="AN174">
            <v>0</v>
          </cell>
          <cell r="AO174">
            <v>10</v>
          </cell>
          <cell r="AP174">
            <v>0</v>
          </cell>
        </row>
        <row r="175">
          <cell r="G175">
            <v>581</v>
          </cell>
          <cell r="H175" t="str">
            <v>Direta/OSS</v>
          </cell>
          <cell r="I175">
            <v>2000</v>
          </cell>
          <cell r="J175">
            <v>88</v>
          </cell>
          <cell r="K175">
            <v>4000</v>
          </cell>
          <cell r="L175">
            <v>2000</v>
          </cell>
          <cell r="M175">
            <v>225</v>
          </cell>
          <cell r="N175">
            <v>4000</v>
          </cell>
          <cell r="O175">
            <v>0</v>
          </cell>
          <cell r="P175">
            <v>0</v>
          </cell>
          <cell r="Q175">
            <v>0</v>
          </cell>
          <cell r="R175">
            <v>2000</v>
          </cell>
          <cell r="S175">
            <v>0</v>
          </cell>
          <cell r="T175">
            <v>4000</v>
          </cell>
          <cell r="U175">
            <v>10000</v>
          </cell>
          <cell r="V175">
            <v>180</v>
          </cell>
          <cell r="W175">
            <v>20000</v>
          </cell>
          <cell r="X175">
            <v>0</v>
          </cell>
          <cell r="Y175">
            <v>0</v>
          </cell>
          <cell r="Z175">
            <v>0</v>
          </cell>
          <cell r="AA175">
            <v>2500</v>
          </cell>
          <cell r="AB175">
            <v>200</v>
          </cell>
          <cell r="AC175">
            <v>5000</v>
          </cell>
          <cell r="AD175">
            <v>3600</v>
          </cell>
          <cell r="AE175">
            <v>730</v>
          </cell>
          <cell r="AF175">
            <v>7200</v>
          </cell>
          <cell r="AG175">
            <v>7</v>
          </cell>
          <cell r="AH175">
            <v>7</v>
          </cell>
          <cell r="AI175">
            <v>0</v>
          </cell>
          <cell r="AJ175">
            <v>7</v>
          </cell>
          <cell r="AK175">
            <v>0</v>
          </cell>
          <cell r="AM175">
            <v>7.0084206173717722E-3</v>
          </cell>
          <cell r="AN175">
            <v>700.84206173717723</v>
          </cell>
          <cell r="AO175">
            <v>10</v>
          </cell>
          <cell r="AP175">
            <v>700</v>
          </cell>
        </row>
        <row r="176">
          <cell r="G176">
            <v>2197</v>
          </cell>
          <cell r="H176" t="str">
            <v>Direta/OSS</v>
          </cell>
          <cell r="I176">
            <v>0</v>
          </cell>
          <cell r="J176">
            <v>0</v>
          </cell>
          <cell r="K176">
            <v>0</v>
          </cell>
          <cell r="L176">
            <v>900</v>
          </cell>
          <cell r="M176">
            <v>16</v>
          </cell>
          <cell r="N176">
            <v>450</v>
          </cell>
          <cell r="O176">
            <v>900</v>
          </cell>
          <cell r="P176">
            <v>3</v>
          </cell>
          <cell r="Q176">
            <v>450</v>
          </cell>
          <cell r="R176">
            <v>450</v>
          </cell>
          <cell r="S176">
            <v>0</v>
          </cell>
          <cell r="T176">
            <v>100</v>
          </cell>
          <cell r="U176">
            <v>900</v>
          </cell>
          <cell r="V176">
            <v>60</v>
          </cell>
          <cell r="W176">
            <v>900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450</v>
          </cell>
          <cell r="AE176">
            <v>0</v>
          </cell>
          <cell r="AF176">
            <v>450</v>
          </cell>
          <cell r="AG176">
            <v>0</v>
          </cell>
          <cell r="AH176">
            <v>0</v>
          </cell>
          <cell r="AI176" t="e">
            <v>#DIV/0!</v>
          </cell>
          <cell r="AJ176">
            <v>0</v>
          </cell>
          <cell r="AK176">
            <v>0</v>
          </cell>
          <cell r="AM176">
            <v>7.8844731945432438E-4</v>
          </cell>
          <cell r="AN176">
            <v>78.844731945432443</v>
          </cell>
          <cell r="AO176">
            <v>10</v>
          </cell>
          <cell r="AP176">
            <v>80</v>
          </cell>
        </row>
        <row r="177">
          <cell r="G177">
            <v>2156</v>
          </cell>
          <cell r="H177" t="str">
            <v>Direta/OSS</v>
          </cell>
          <cell r="I177">
            <v>0</v>
          </cell>
          <cell r="J177">
            <v>0</v>
          </cell>
          <cell r="K177">
            <v>0</v>
          </cell>
          <cell r="L177">
            <v>600</v>
          </cell>
          <cell r="M177">
            <v>0</v>
          </cell>
          <cell r="N177">
            <v>500</v>
          </cell>
          <cell r="O177">
            <v>360</v>
          </cell>
          <cell r="P177">
            <v>2</v>
          </cell>
          <cell r="Q177">
            <v>300</v>
          </cell>
          <cell r="R177">
            <v>0</v>
          </cell>
          <cell r="S177">
            <v>0</v>
          </cell>
          <cell r="T177">
            <v>0</v>
          </cell>
          <cell r="U177">
            <v>1300</v>
          </cell>
          <cell r="V177">
            <v>0</v>
          </cell>
          <cell r="W177">
            <v>1000</v>
          </cell>
          <cell r="X177">
            <v>0</v>
          </cell>
          <cell r="Y177">
            <v>0</v>
          </cell>
          <cell r="Z177">
            <v>0</v>
          </cell>
          <cell r="AA177">
            <v>1500</v>
          </cell>
          <cell r="AB177">
            <v>0</v>
          </cell>
          <cell r="AC177">
            <v>1000</v>
          </cell>
          <cell r="AD177">
            <v>750</v>
          </cell>
          <cell r="AE177">
            <v>1</v>
          </cell>
          <cell r="AF177">
            <v>500</v>
          </cell>
          <cell r="AG177">
            <v>18</v>
          </cell>
          <cell r="AH177">
            <v>18</v>
          </cell>
          <cell r="AI177">
            <v>0.5</v>
          </cell>
          <cell r="AJ177">
            <v>18</v>
          </cell>
          <cell r="AK177">
            <v>9</v>
          </cell>
          <cell r="AM177">
            <v>8.7605257717147153E-4</v>
          </cell>
          <cell r="AN177">
            <v>87.605257717147154</v>
          </cell>
          <cell r="AO177">
            <v>10</v>
          </cell>
          <cell r="AP177">
            <v>90</v>
          </cell>
        </row>
        <row r="178">
          <cell r="G178">
            <v>2282</v>
          </cell>
          <cell r="H178" t="str">
            <v>Direta/OSS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8000</v>
          </cell>
          <cell r="V178">
            <v>400</v>
          </cell>
          <cell r="W178">
            <v>16000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22</v>
          </cell>
          <cell r="AI178">
            <v>1</v>
          </cell>
          <cell r="AJ178">
            <v>22</v>
          </cell>
          <cell r="AK178">
            <v>22</v>
          </cell>
          <cell r="AM178">
            <v>0</v>
          </cell>
          <cell r="AN178">
            <v>0</v>
          </cell>
          <cell r="AO178">
            <v>10</v>
          </cell>
          <cell r="AP178">
            <v>0</v>
          </cell>
        </row>
        <row r="179">
          <cell r="G179">
            <v>2090</v>
          </cell>
          <cell r="H179" t="str">
            <v>Direta/OSS</v>
          </cell>
          <cell r="I179">
            <v>660</v>
          </cell>
          <cell r="J179">
            <v>0</v>
          </cell>
          <cell r="K179">
            <v>1320</v>
          </cell>
          <cell r="L179">
            <v>900</v>
          </cell>
          <cell r="M179">
            <v>69</v>
          </cell>
          <cell r="N179">
            <v>1800</v>
          </cell>
          <cell r="O179">
            <v>300</v>
          </cell>
          <cell r="P179">
            <v>0</v>
          </cell>
          <cell r="Q179">
            <v>600</v>
          </cell>
          <cell r="R179">
            <v>1200</v>
          </cell>
          <cell r="S179">
            <v>57</v>
          </cell>
          <cell r="T179">
            <v>2400</v>
          </cell>
          <cell r="U179">
            <v>1000</v>
          </cell>
          <cell r="V179">
            <v>0</v>
          </cell>
          <cell r="W179">
            <v>2000</v>
          </cell>
          <cell r="X179">
            <v>600</v>
          </cell>
          <cell r="Y179">
            <v>0</v>
          </cell>
          <cell r="Z179">
            <v>1200</v>
          </cell>
          <cell r="AA179">
            <v>1170</v>
          </cell>
          <cell r="AB179">
            <v>0</v>
          </cell>
          <cell r="AC179">
            <v>2340</v>
          </cell>
          <cell r="AD179">
            <v>2520</v>
          </cell>
          <cell r="AE179">
            <v>25</v>
          </cell>
          <cell r="AF179">
            <v>5040</v>
          </cell>
          <cell r="AG179">
            <v>13</v>
          </cell>
          <cell r="AH179">
            <v>13</v>
          </cell>
          <cell r="AI179">
            <v>0.30769230769230771</v>
          </cell>
          <cell r="AJ179">
            <v>13</v>
          </cell>
          <cell r="AK179">
            <v>4</v>
          </cell>
          <cell r="AM179">
            <v>3.1537892778172975E-3</v>
          </cell>
          <cell r="AN179">
            <v>315.37892778172977</v>
          </cell>
          <cell r="AO179">
            <v>10</v>
          </cell>
          <cell r="AP179">
            <v>320</v>
          </cell>
        </row>
        <row r="180">
          <cell r="G180">
            <v>1748</v>
          </cell>
          <cell r="H180" t="str">
            <v>Direta/OSS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18000</v>
          </cell>
          <cell r="P180">
            <v>4</v>
          </cell>
          <cell r="Q180">
            <v>36000</v>
          </cell>
          <cell r="R180">
            <v>0</v>
          </cell>
          <cell r="S180">
            <v>0</v>
          </cell>
          <cell r="T180">
            <v>0</v>
          </cell>
          <cell r="U180">
            <v>14400</v>
          </cell>
          <cell r="V180">
            <v>0</v>
          </cell>
          <cell r="W180">
            <v>28800</v>
          </cell>
          <cell r="X180">
            <v>0</v>
          </cell>
          <cell r="Y180">
            <v>0</v>
          </cell>
          <cell r="Z180">
            <v>0</v>
          </cell>
          <cell r="AA180">
            <v>9000</v>
          </cell>
          <cell r="AB180">
            <v>179</v>
          </cell>
          <cell r="AC180">
            <v>18000</v>
          </cell>
          <cell r="AD180">
            <v>0</v>
          </cell>
          <cell r="AE180">
            <v>0</v>
          </cell>
          <cell r="AF180">
            <v>0</v>
          </cell>
          <cell r="AG180">
            <v>94</v>
          </cell>
          <cell r="AH180">
            <v>64</v>
          </cell>
          <cell r="AI180">
            <v>0.609375</v>
          </cell>
          <cell r="AJ180">
            <v>94</v>
          </cell>
          <cell r="AK180">
            <v>57.28125</v>
          </cell>
          <cell r="AM180">
            <v>0</v>
          </cell>
          <cell r="AN180">
            <v>0</v>
          </cell>
          <cell r="AO180">
            <v>10</v>
          </cell>
          <cell r="AP180">
            <v>0</v>
          </cell>
        </row>
        <row r="181">
          <cell r="G181">
            <v>2061</v>
          </cell>
          <cell r="H181" t="str">
            <v>Direta/OSS</v>
          </cell>
          <cell r="I181">
            <v>9720</v>
          </cell>
          <cell r="J181">
            <v>170</v>
          </cell>
          <cell r="K181">
            <v>9720</v>
          </cell>
          <cell r="L181">
            <v>4860</v>
          </cell>
          <cell r="M181">
            <v>7</v>
          </cell>
          <cell r="N181">
            <v>4860</v>
          </cell>
          <cell r="O181">
            <v>4860</v>
          </cell>
          <cell r="P181">
            <v>965</v>
          </cell>
          <cell r="Q181">
            <v>4860</v>
          </cell>
          <cell r="R181">
            <v>2430</v>
          </cell>
          <cell r="S181">
            <v>100</v>
          </cell>
          <cell r="T181">
            <v>2430</v>
          </cell>
          <cell r="U181">
            <v>9000</v>
          </cell>
          <cell r="V181">
            <v>3</v>
          </cell>
          <cell r="W181">
            <v>9000</v>
          </cell>
          <cell r="X181">
            <v>120</v>
          </cell>
          <cell r="Y181">
            <v>0</v>
          </cell>
          <cell r="Z181">
            <v>120</v>
          </cell>
          <cell r="AA181">
            <v>510</v>
          </cell>
          <cell r="AB181">
            <v>2</v>
          </cell>
          <cell r="AC181">
            <v>510</v>
          </cell>
          <cell r="AD181">
            <v>4860</v>
          </cell>
          <cell r="AE181">
            <v>1261</v>
          </cell>
          <cell r="AF181">
            <v>4860</v>
          </cell>
          <cell r="AG181">
            <v>55</v>
          </cell>
          <cell r="AH181">
            <v>45</v>
          </cell>
          <cell r="AI181">
            <v>0.8</v>
          </cell>
          <cell r="AJ181">
            <v>55</v>
          </cell>
          <cell r="AK181">
            <v>44</v>
          </cell>
          <cell r="AM181">
            <v>8.5152310501067034E-3</v>
          </cell>
          <cell r="AN181">
            <v>851.52310501067029</v>
          </cell>
          <cell r="AO181">
            <v>10</v>
          </cell>
          <cell r="AP181">
            <v>850</v>
          </cell>
        </row>
        <row r="182">
          <cell r="G182">
            <v>2040</v>
          </cell>
          <cell r="H182" t="str">
            <v>Direta/OSS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100</v>
          </cell>
          <cell r="V182">
            <v>99</v>
          </cell>
          <cell r="W182">
            <v>200</v>
          </cell>
          <cell r="X182">
            <v>0</v>
          </cell>
          <cell r="Y182">
            <v>0</v>
          </cell>
          <cell r="Z182">
            <v>0</v>
          </cell>
          <cell r="AA182">
            <v>30</v>
          </cell>
          <cell r="AB182">
            <v>33</v>
          </cell>
          <cell r="AC182">
            <v>60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 t="e">
            <v>#DIV/0!</v>
          </cell>
          <cell r="AJ182">
            <v>0</v>
          </cell>
          <cell r="AK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0</v>
          </cell>
        </row>
        <row r="183">
          <cell r="G183">
            <v>2727</v>
          </cell>
          <cell r="H183" t="str">
            <v>Direta/OSS</v>
          </cell>
          <cell r="I183">
            <v>0</v>
          </cell>
          <cell r="J183">
            <v>0</v>
          </cell>
          <cell r="K183">
            <v>0</v>
          </cell>
          <cell r="L183">
            <v>300</v>
          </cell>
          <cell r="M183">
            <v>0</v>
          </cell>
          <cell r="N183">
            <v>600</v>
          </cell>
          <cell r="O183">
            <v>0</v>
          </cell>
          <cell r="P183">
            <v>0</v>
          </cell>
          <cell r="Q183">
            <v>400</v>
          </cell>
          <cell r="R183">
            <v>0</v>
          </cell>
          <cell r="S183">
            <v>0</v>
          </cell>
          <cell r="T183">
            <v>0</v>
          </cell>
          <cell r="U183">
            <v>1000</v>
          </cell>
          <cell r="V183">
            <v>2</v>
          </cell>
          <cell r="W183">
            <v>2000</v>
          </cell>
          <cell r="X183">
            <v>0</v>
          </cell>
          <cell r="Y183">
            <v>0</v>
          </cell>
          <cell r="Z183">
            <v>0</v>
          </cell>
          <cell r="AA183">
            <v>1700</v>
          </cell>
          <cell r="AB183">
            <v>453</v>
          </cell>
          <cell r="AC183">
            <v>3400</v>
          </cell>
          <cell r="AD183">
            <v>200</v>
          </cell>
          <cell r="AE183">
            <v>175</v>
          </cell>
          <cell r="AF183">
            <v>400</v>
          </cell>
          <cell r="AG183">
            <v>0</v>
          </cell>
          <cell r="AH183" t="e">
            <v>#N/A</v>
          </cell>
          <cell r="AI183" t="e">
            <v>#N/A</v>
          </cell>
          <cell r="AJ183">
            <v>0</v>
          </cell>
          <cell r="AK183">
            <v>0</v>
          </cell>
          <cell r="AM183">
            <v>1.0512630926057659E-3</v>
          </cell>
          <cell r="AN183">
            <v>105.12630926057659</v>
          </cell>
          <cell r="AO183">
            <v>10</v>
          </cell>
          <cell r="AP183">
            <v>110</v>
          </cell>
        </row>
        <row r="184">
          <cell r="G184">
            <v>2770</v>
          </cell>
          <cell r="H184" t="str">
            <v>Direta/OSS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100</v>
          </cell>
          <cell r="V184">
            <v>0</v>
          </cell>
          <cell r="W184">
            <v>200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50</v>
          </cell>
          <cell r="AE184">
            <v>18</v>
          </cell>
          <cell r="AF184">
            <v>100</v>
          </cell>
          <cell r="AG184">
            <v>0</v>
          </cell>
          <cell r="AH184" t="e">
            <v>#N/A</v>
          </cell>
          <cell r="AI184" t="e">
            <v>#N/A</v>
          </cell>
          <cell r="AJ184">
            <v>0</v>
          </cell>
          <cell r="AK184">
            <v>0</v>
          </cell>
          <cell r="AM184">
            <v>0</v>
          </cell>
          <cell r="AN184">
            <v>0</v>
          </cell>
          <cell r="AO184">
            <v>10</v>
          </cell>
          <cell r="AP184">
            <v>0</v>
          </cell>
        </row>
        <row r="185">
          <cell r="G185">
            <v>2745</v>
          </cell>
          <cell r="H185" t="str">
            <v>Direta/OSS</v>
          </cell>
          <cell r="I185">
            <v>600</v>
          </cell>
          <cell r="J185">
            <v>35</v>
          </cell>
          <cell r="K185">
            <v>1200</v>
          </cell>
          <cell r="L185">
            <v>0</v>
          </cell>
          <cell r="M185">
            <v>0</v>
          </cell>
          <cell r="N185">
            <v>0</v>
          </cell>
          <cell r="O185">
            <v>200</v>
          </cell>
          <cell r="P185">
            <v>0</v>
          </cell>
          <cell r="Q185">
            <v>400</v>
          </cell>
          <cell r="R185">
            <v>0</v>
          </cell>
          <cell r="S185">
            <v>0</v>
          </cell>
          <cell r="T185">
            <v>0</v>
          </cell>
          <cell r="U185">
            <v>6000</v>
          </cell>
          <cell r="V185">
            <v>109</v>
          </cell>
          <cell r="W185">
            <v>12000</v>
          </cell>
          <cell r="X185">
            <v>0</v>
          </cell>
          <cell r="Y185">
            <v>0</v>
          </cell>
          <cell r="Z185">
            <v>0</v>
          </cell>
          <cell r="AA185">
            <v>2500</v>
          </cell>
          <cell r="AB185">
            <v>107</v>
          </cell>
          <cell r="AC185">
            <v>5000</v>
          </cell>
          <cell r="AD185">
            <v>400</v>
          </cell>
          <cell r="AE185">
            <v>28</v>
          </cell>
          <cell r="AF185">
            <v>800</v>
          </cell>
          <cell r="AG185">
            <v>0</v>
          </cell>
          <cell r="AH185">
            <v>0</v>
          </cell>
          <cell r="AI185" t="e">
            <v>#DIV/0!</v>
          </cell>
          <cell r="AJ185">
            <v>0</v>
          </cell>
          <cell r="AK185">
            <v>0</v>
          </cell>
          <cell r="AM185">
            <v>0</v>
          </cell>
          <cell r="AN185">
            <v>0</v>
          </cell>
          <cell r="AO185">
            <v>10</v>
          </cell>
          <cell r="AP185">
            <v>0</v>
          </cell>
        </row>
        <row r="186">
          <cell r="G186">
            <v>2108</v>
          </cell>
          <cell r="H186" t="str">
            <v>Direta/OSS</v>
          </cell>
          <cell r="I186">
            <v>2954</v>
          </cell>
          <cell r="J186">
            <v>0</v>
          </cell>
          <cell r="K186">
            <v>5908</v>
          </cell>
          <cell r="L186">
            <v>1477</v>
          </cell>
          <cell r="M186">
            <v>304</v>
          </cell>
          <cell r="N186">
            <v>2954</v>
          </cell>
          <cell r="O186">
            <v>500</v>
          </cell>
          <cell r="P186">
            <v>0</v>
          </cell>
          <cell r="Q186">
            <v>1000</v>
          </cell>
          <cell r="R186">
            <v>250</v>
          </cell>
          <cell r="S186">
            <v>0</v>
          </cell>
          <cell r="T186">
            <v>500</v>
          </cell>
          <cell r="U186">
            <v>7409</v>
          </cell>
          <cell r="V186">
            <v>1436</v>
          </cell>
          <cell r="W186">
            <v>14818</v>
          </cell>
          <cell r="X186">
            <v>0</v>
          </cell>
          <cell r="Y186">
            <v>0</v>
          </cell>
          <cell r="Z186">
            <v>0</v>
          </cell>
          <cell r="AA186">
            <v>2361</v>
          </cell>
          <cell r="AB186">
            <v>588</v>
          </cell>
          <cell r="AC186">
            <v>4722</v>
          </cell>
          <cell r="AD186">
            <v>1397</v>
          </cell>
          <cell r="AE186">
            <v>662</v>
          </cell>
          <cell r="AF186">
            <v>2794</v>
          </cell>
          <cell r="AG186">
            <v>30</v>
          </cell>
          <cell r="AH186">
            <v>4</v>
          </cell>
          <cell r="AI186">
            <v>1</v>
          </cell>
          <cell r="AJ186">
            <v>30</v>
          </cell>
          <cell r="AK186">
            <v>30</v>
          </cell>
          <cell r="AM186">
            <v>5.1757186259290535E-3</v>
          </cell>
          <cell r="AN186">
            <v>517.5718625929054</v>
          </cell>
          <cell r="AO186">
            <v>10</v>
          </cell>
          <cell r="AP186">
            <v>520</v>
          </cell>
        </row>
        <row r="187">
          <cell r="G187">
            <v>2300</v>
          </cell>
          <cell r="H187" t="str">
            <v>Direta/OSS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5000</v>
          </cell>
          <cell r="V187">
            <v>464</v>
          </cell>
          <cell r="W187">
            <v>10000</v>
          </cell>
          <cell r="X187">
            <v>100</v>
          </cell>
          <cell r="Y187">
            <v>0</v>
          </cell>
          <cell r="Z187">
            <v>200</v>
          </cell>
          <cell r="AA187">
            <v>3500</v>
          </cell>
          <cell r="AB187">
            <v>0</v>
          </cell>
          <cell r="AC187">
            <v>7000</v>
          </cell>
          <cell r="AD187">
            <v>80</v>
          </cell>
          <cell r="AE187">
            <v>0</v>
          </cell>
          <cell r="AF187">
            <v>160</v>
          </cell>
          <cell r="AG187">
            <v>17</v>
          </cell>
          <cell r="AH187">
            <v>17</v>
          </cell>
          <cell r="AI187">
            <v>0.41176470588235292</v>
          </cell>
          <cell r="AJ187">
            <v>17</v>
          </cell>
          <cell r="AK187">
            <v>7</v>
          </cell>
          <cell r="AM187">
            <v>0</v>
          </cell>
          <cell r="AN187">
            <v>0</v>
          </cell>
          <cell r="AO187">
            <v>10</v>
          </cell>
          <cell r="AP187">
            <v>0</v>
          </cell>
        </row>
        <row r="188">
          <cell r="G188">
            <v>2321</v>
          </cell>
          <cell r="H188" t="str">
            <v>Direta/OSS</v>
          </cell>
          <cell r="I188">
            <v>500</v>
          </cell>
          <cell r="J188">
            <v>0</v>
          </cell>
          <cell r="K188">
            <v>1000</v>
          </cell>
          <cell r="L188">
            <v>1000</v>
          </cell>
          <cell r="M188">
            <v>100</v>
          </cell>
          <cell r="N188">
            <v>2000</v>
          </cell>
          <cell r="O188">
            <v>1000</v>
          </cell>
          <cell r="P188">
            <v>80</v>
          </cell>
          <cell r="Q188">
            <v>2000</v>
          </cell>
          <cell r="R188">
            <v>0</v>
          </cell>
          <cell r="S188">
            <v>0</v>
          </cell>
          <cell r="T188">
            <v>0</v>
          </cell>
          <cell r="U188">
            <v>2000</v>
          </cell>
          <cell r="V188">
            <v>1420</v>
          </cell>
          <cell r="W188">
            <v>4000</v>
          </cell>
          <cell r="X188">
            <v>0</v>
          </cell>
          <cell r="Y188">
            <v>0</v>
          </cell>
          <cell r="Z188">
            <v>0</v>
          </cell>
          <cell r="AA188">
            <v>50</v>
          </cell>
          <cell r="AB188">
            <v>0</v>
          </cell>
          <cell r="AC188">
            <v>100</v>
          </cell>
          <cell r="AD188">
            <v>1500</v>
          </cell>
          <cell r="AE188">
            <v>300</v>
          </cell>
          <cell r="AF188">
            <v>3000</v>
          </cell>
          <cell r="AG188">
            <v>20</v>
          </cell>
          <cell r="AH188">
            <v>30</v>
          </cell>
          <cell r="AI188">
            <v>1</v>
          </cell>
          <cell r="AJ188">
            <v>30</v>
          </cell>
          <cell r="AK188">
            <v>30</v>
          </cell>
          <cell r="AM188">
            <v>3.5042103086858861E-3</v>
          </cell>
          <cell r="AN188">
            <v>350.42103086858862</v>
          </cell>
          <cell r="AO188">
            <v>10</v>
          </cell>
          <cell r="AP188">
            <v>350</v>
          </cell>
        </row>
        <row r="189">
          <cell r="G189">
            <v>2644</v>
          </cell>
          <cell r="H189" t="str">
            <v>Direta/OSS</v>
          </cell>
          <cell r="I189">
            <v>0</v>
          </cell>
          <cell r="J189">
            <v>0</v>
          </cell>
          <cell r="K189">
            <v>200</v>
          </cell>
          <cell r="L189">
            <v>0</v>
          </cell>
          <cell r="M189">
            <v>0</v>
          </cell>
          <cell r="N189">
            <v>100</v>
          </cell>
          <cell r="O189">
            <v>0</v>
          </cell>
          <cell r="P189">
            <v>0</v>
          </cell>
          <cell r="Q189">
            <v>100</v>
          </cell>
          <cell r="R189">
            <v>0</v>
          </cell>
          <cell r="S189">
            <v>0</v>
          </cell>
          <cell r="T189">
            <v>80</v>
          </cell>
          <cell r="U189">
            <v>100</v>
          </cell>
          <cell r="V189">
            <v>0</v>
          </cell>
          <cell r="W189">
            <v>250</v>
          </cell>
          <cell r="X189">
            <v>0</v>
          </cell>
          <cell r="Y189">
            <v>0</v>
          </cell>
          <cell r="Z189">
            <v>58</v>
          </cell>
          <cell r="AA189">
            <v>0</v>
          </cell>
          <cell r="AB189">
            <v>0</v>
          </cell>
          <cell r="AC189">
            <v>200</v>
          </cell>
          <cell r="AD189">
            <v>0</v>
          </cell>
          <cell r="AE189">
            <v>0</v>
          </cell>
          <cell r="AF189">
            <v>100</v>
          </cell>
          <cell r="AG189">
            <v>1</v>
          </cell>
          <cell r="AH189" t="e">
            <v>#N/A</v>
          </cell>
          <cell r="AI189" t="e">
            <v>#N/A</v>
          </cell>
          <cell r="AJ189">
            <v>1</v>
          </cell>
          <cell r="AK189">
            <v>1</v>
          </cell>
          <cell r="AM189">
            <v>1.7521051543429431E-4</v>
          </cell>
          <cell r="AN189">
            <v>17.521051543429429</v>
          </cell>
          <cell r="AO189">
            <v>10</v>
          </cell>
          <cell r="AP189">
            <v>20</v>
          </cell>
        </row>
        <row r="190">
          <cell r="G190">
            <v>2368</v>
          </cell>
          <cell r="H190" t="str">
            <v>Direta/OSS</v>
          </cell>
          <cell r="I190">
            <v>300</v>
          </cell>
          <cell r="J190">
            <v>0</v>
          </cell>
          <cell r="K190">
            <v>600</v>
          </cell>
          <cell r="L190">
            <v>350</v>
          </cell>
          <cell r="M190">
            <v>2</v>
          </cell>
          <cell r="N190">
            <v>700</v>
          </cell>
          <cell r="O190">
            <v>250</v>
          </cell>
          <cell r="P190">
            <v>140</v>
          </cell>
          <cell r="Q190">
            <v>500</v>
          </cell>
          <cell r="R190">
            <v>300</v>
          </cell>
          <cell r="S190">
            <v>0</v>
          </cell>
          <cell r="T190">
            <v>600</v>
          </cell>
          <cell r="U190">
            <v>5500</v>
          </cell>
          <cell r="V190">
            <v>0</v>
          </cell>
          <cell r="W190">
            <v>11000</v>
          </cell>
          <cell r="X190">
            <v>2000</v>
          </cell>
          <cell r="Y190">
            <v>0</v>
          </cell>
          <cell r="Z190">
            <v>4000</v>
          </cell>
          <cell r="AA190">
            <v>5000</v>
          </cell>
          <cell r="AB190">
            <v>0</v>
          </cell>
          <cell r="AC190">
            <v>10000</v>
          </cell>
          <cell r="AD190">
            <v>400</v>
          </cell>
          <cell r="AE190">
            <v>15</v>
          </cell>
          <cell r="AF190">
            <v>800</v>
          </cell>
          <cell r="AG190">
            <v>20</v>
          </cell>
          <cell r="AH190">
            <v>15</v>
          </cell>
          <cell r="AI190">
            <v>0.93333333333333335</v>
          </cell>
          <cell r="AJ190">
            <v>20</v>
          </cell>
          <cell r="AK190">
            <v>18.666666666666668</v>
          </cell>
          <cell r="AM190">
            <v>1.2264736080400602E-3</v>
          </cell>
          <cell r="AN190">
            <v>122.64736080400603</v>
          </cell>
          <cell r="AO190">
            <v>10</v>
          </cell>
          <cell r="AP190">
            <v>120</v>
          </cell>
        </row>
        <row r="191">
          <cell r="G191">
            <v>2192</v>
          </cell>
          <cell r="H191" t="str">
            <v>Direta/OSS</v>
          </cell>
          <cell r="I191">
            <v>0</v>
          </cell>
          <cell r="J191">
            <v>0</v>
          </cell>
          <cell r="K191">
            <v>0</v>
          </cell>
          <cell r="L191">
            <v>500</v>
          </cell>
          <cell r="M191">
            <v>325</v>
          </cell>
          <cell r="N191">
            <v>1000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6000</v>
          </cell>
          <cell r="V191">
            <v>670</v>
          </cell>
          <cell r="W191">
            <v>12000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500</v>
          </cell>
          <cell r="AE191">
            <v>239</v>
          </cell>
          <cell r="AF191">
            <v>1000</v>
          </cell>
          <cell r="AG191">
            <v>0</v>
          </cell>
          <cell r="AH191">
            <v>14</v>
          </cell>
          <cell r="AI191">
            <v>0.9285714285714286</v>
          </cell>
          <cell r="AJ191">
            <v>14</v>
          </cell>
          <cell r="AK191">
            <v>13</v>
          </cell>
          <cell r="AM191">
            <v>1.7521051543429431E-3</v>
          </cell>
          <cell r="AN191">
            <v>175.21051543429431</v>
          </cell>
          <cell r="AO191">
            <v>10</v>
          </cell>
          <cell r="AP191">
            <v>180</v>
          </cell>
        </row>
        <row r="192">
          <cell r="G192">
            <v>2058</v>
          </cell>
          <cell r="H192" t="str">
            <v>Direta/OSS</v>
          </cell>
          <cell r="I192">
            <v>5500</v>
          </cell>
          <cell r="J192">
            <v>0</v>
          </cell>
          <cell r="K192">
            <v>11000</v>
          </cell>
          <cell r="L192">
            <v>0</v>
          </cell>
          <cell r="M192">
            <v>0</v>
          </cell>
          <cell r="N192">
            <v>0</v>
          </cell>
          <cell r="O192">
            <v>3000</v>
          </cell>
          <cell r="P192">
            <v>0</v>
          </cell>
          <cell r="Q192">
            <v>6000</v>
          </cell>
          <cell r="R192">
            <v>0</v>
          </cell>
          <cell r="S192">
            <v>0</v>
          </cell>
          <cell r="T192">
            <v>0</v>
          </cell>
          <cell r="U192">
            <v>15000</v>
          </cell>
          <cell r="V192">
            <v>0</v>
          </cell>
          <cell r="W192">
            <v>30000</v>
          </cell>
          <cell r="X192">
            <v>0</v>
          </cell>
          <cell r="Y192">
            <v>0</v>
          </cell>
          <cell r="Z192">
            <v>0</v>
          </cell>
          <cell r="AA192">
            <v>14500</v>
          </cell>
          <cell r="AB192">
            <v>1000</v>
          </cell>
          <cell r="AC192">
            <v>29000</v>
          </cell>
          <cell r="AD192">
            <v>2000</v>
          </cell>
          <cell r="AE192">
            <v>20</v>
          </cell>
          <cell r="AF192">
            <v>4000</v>
          </cell>
          <cell r="AG192">
            <v>40</v>
          </cell>
          <cell r="AH192">
            <v>30</v>
          </cell>
          <cell r="AI192">
            <v>1</v>
          </cell>
          <cell r="AJ192">
            <v>40</v>
          </cell>
          <cell r="AK192">
            <v>40</v>
          </cell>
          <cell r="AM192">
            <v>0</v>
          </cell>
          <cell r="AN192">
            <v>0</v>
          </cell>
          <cell r="AO192">
            <v>10</v>
          </cell>
          <cell r="AP192">
            <v>0</v>
          </cell>
        </row>
        <row r="193">
          <cell r="G193">
            <v>2461</v>
          </cell>
          <cell r="H193" t="str">
            <v>Direta/OSS</v>
          </cell>
          <cell r="I193">
            <v>2800</v>
          </cell>
          <cell r="J193">
            <v>4</v>
          </cell>
          <cell r="K193">
            <v>2800</v>
          </cell>
          <cell r="L193">
            <v>2100</v>
          </cell>
          <cell r="M193">
            <v>5</v>
          </cell>
          <cell r="N193">
            <v>2100</v>
          </cell>
          <cell r="O193">
            <v>2070</v>
          </cell>
          <cell r="P193">
            <v>3</v>
          </cell>
          <cell r="Q193">
            <v>2070</v>
          </cell>
          <cell r="R193">
            <v>3450</v>
          </cell>
          <cell r="S193">
            <v>5</v>
          </cell>
          <cell r="T193">
            <v>3450</v>
          </cell>
          <cell r="U193">
            <v>4680</v>
          </cell>
          <cell r="V193">
            <v>78</v>
          </cell>
          <cell r="W193">
            <v>4680</v>
          </cell>
          <cell r="X193">
            <v>600</v>
          </cell>
          <cell r="Y193">
            <v>2</v>
          </cell>
          <cell r="Z193">
            <v>600</v>
          </cell>
          <cell r="AA193">
            <v>850</v>
          </cell>
          <cell r="AB193">
            <v>1</v>
          </cell>
          <cell r="AC193">
            <v>850</v>
          </cell>
          <cell r="AD193">
            <v>3450</v>
          </cell>
          <cell r="AE193">
            <v>5</v>
          </cell>
          <cell r="AF193">
            <v>3450</v>
          </cell>
          <cell r="AG193">
            <v>5</v>
          </cell>
          <cell r="AH193" t="e">
            <v>#N/A</v>
          </cell>
          <cell r="AI193" t="e">
            <v>#N/A</v>
          </cell>
          <cell r="AJ193">
            <v>5</v>
          </cell>
          <cell r="AK193">
            <v>5</v>
          </cell>
          <cell r="AM193">
            <v>3.6794208241201806E-3</v>
          </cell>
          <cell r="AN193">
            <v>367.94208241201807</v>
          </cell>
          <cell r="AO193">
            <v>10</v>
          </cell>
          <cell r="AP193">
            <v>370</v>
          </cell>
        </row>
        <row r="194">
          <cell r="G194">
            <v>2359</v>
          </cell>
          <cell r="H194" t="str">
            <v>Direta/OSS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65</v>
          </cell>
          <cell r="V194">
            <v>255</v>
          </cell>
          <cell r="W194">
            <v>130</v>
          </cell>
          <cell r="X194">
            <v>0</v>
          </cell>
          <cell r="Y194">
            <v>0</v>
          </cell>
          <cell r="Z194">
            <v>0</v>
          </cell>
          <cell r="AA194">
            <v>7</v>
          </cell>
          <cell r="AB194">
            <v>1</v>
          </cell>
          <cell r="AC194">
            <v>14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 t="e">
            <v>#N/A</v>
          </cell>
          <cell r="AI194" t="e">
            <v>#N/A</v>
          </cell>
          <cell r="AJ194">
            <v>0</v>
          </cell>
          <cell r="AK194">
            <v>0</v>
          </cell>
          <cell r="AM194">
            <v>0</v>
          </cell>
          <cell r="AN194">
            <v>0</v>
          </cell>
          <cell r="AO194">
            <v>10</v>
          </cell>
          <cell r="AP194">
            <v>0</v>
          </cell>
        </row>
        <row r="195">
          <cell r="G195">
            <v>2071</v>
          </cell>
          <cell r="H195" t="str">
            <v>Direta/OSS</v>
          </cell>
          <cell r="I195">
            <v>0</v>
          </cell>
          <cell r="J195">
            <v>0</v>
          </cell>
          <cell r="K195">
            <v>0</v>
          </cell>
          <cell r="L195">
            <v>30</v>
          </cell>
          <cell r="M195">
            <v>0</v>
          </cell>
          <cell r="N195">
            <v>60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175</v>
          </cell>
          <cell r="V195">
            <v>29</v>
          </cell>
          <cell r="W195">
            <v>350</v>
          </cell>
          <cell r="X195">
            <v>0</v>
          </cell>
          <cell r="Y195">
            <v>0</v>
          </cell>
          <cell r="Z195">
            <v>0</v>
          </cell>
          <cell r="AA195">
            <v>63</v>
          </cell>
          <cell r="AB195">
            <v>50</v>
          </cell>
          <cell r="AC195">
            <v>126</v>
          </cell>
          <cell r="AD195">
            <v>0</v>
          </cell>
          <cell r="AE195">
            <v>0</v>
          </cell>
          <cell r="AF195">
            <v>0</v>
          </cell>
          <cell r="AG195">
            <v>27</v>
          </cell>
          <cell r="AH195">
            <v>8</v>
          </cell>
          <cell r="AI195">
            <v>0.5</v>
          </cell>
          <cell r="AJ195">
            <v>27</v>
          </cell>
          <cell r="AK195">
            <v>13.5</v>
          </cell>
          <cell r="AM195">
            <v>1.0512630926057659E-4</v>
          </cell>
          <cell r="AN195">
            <v>10.512630926057659</v>
          </cell>
          <cell r="AO195">
            <v>10</v>
          </cell>
          <cell r="AP195">
            <v>20</v>
          </cell>
        </row>
        <row r="196">
          <cell r="G196">
            <v>2806</v>
          </cell>
          <cell r="H196" t="str">
            <v>Direta/OSS</v>
          </cell>
          <cell r="I196">
            <v>0</v>
          </cell>
          <cell r="J196">
            <v>0</v>
          </cell>
          <cell r="K196">
            <v>0</v>
          </cell>
          <cell r="L196">
            <v>50</v>
          </cell>
          <cell r="M196">
            <v>25</v>
          </cell>
          <cell r="N196">
            <v>100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250</v>
          </cell>
          <cell r="V196">
            <v>0</v>
          </cell>
          <cell r="W196">
            <v>500</v>
          </cell>
          <cell r="X196">
            <v>0</v>
          </cell>
          <cell r="Y196">
            <v>0</v>
          </cell>
          <cell r="Z196">
            <v>0</v>
          </cell>
          <cell r="AA196">
            <v>100</v>
          </cell>
          <cell r="AB196">
            <v>0</v>
          </cell>
          <cell r="AC196">
            <v>200</v>
          </cell>
          <cell r="AD196">
            <v>75</v>
          </cell>
          <cell r="AE196">
            <v>0</v>
          </cell>
          <cell r="AF196">
            <v>150</v>
          </cell>
          <cell r="AG196" t="e">
            <v>#N/A</v>
          </cell>
          <cell r="AH196" t="e">
            <v>#N/A</v>
          </cell>
          <cell r="AI196" t="e">
            <v>#N/A</v>
          </cell>
          <cell r="AJ196">
            <v>0</v>
          </cell>
          <cell r="AK196">
            <v>0</v>
          </cell>
          <cell r="AM196">
            <v>1.7521051543429431E-4</v>
          </cell>
          <cell r="AN196">
            <v>17.521051543429429</v>
          </cell>
          <cell r="AO196">
            <v>10</v>
          </cell>
          <cell r="AP196">
            <v>20</v>
          </cell>
        </row>
        <row r="197">
          <cell r="G197">
            <v>2109</v>
          </cell>
          <cell r="H197" t="str">
            <v>Direta/OSS</v>
          </cell>
          <cell r="I197">
            <v>3000</v>
          </cell>
          <cell r="J197">
            <v>100</v>
          </cell>
          <cell r="K197">
            <v>6000</v>
          </cell>
          <cell r="L197">
            <v>1500</v>
          </cell>
          <cell r="M197">
            <v>100</v>
          </cell>
          <cell r="N197">
            <v>3000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10500</v>
          </cell>
          <cell r="V197">
            <v>8573</v>
          </cell>
          <cell r="W197">
            <v>21000</v>
          </cell>
          <cell r="X197">
            <v>0</v>
          </cell>
          <cell r="Y197">
            <v>0</v>
          </cell>
          <cell r="Z197">
            <v>0</v>
          </cell>
          <cell r="AA197">
            <v>10152</v>
          </cell>
          <cell r="AB197">
            <v>1590</v>
          </cell>
          <cell r="AC197">
            <v>20304</v>
          </cell>
          <cell r="AD197">
            <v>3000</v>
          </cell>
          <cell r="AE197">
            <v>800</v>
          </cell>
          <cell r="AF197">
            <v>6000</v>
          </cell>
          <cell r="AG197">
            <v>58</v>
          </cell>
          <cell r="AH197">
            <v>60</v>
          </cell>
          <cell r="AI197">
            <v>0.83333333333333337</v>
          </cell>
          <cell r="AJ197">
            <v>60</v>
          </cell>
          <cell r="AK197">
            <v>50</v>
          </cell>
          <cell r="AM197">
            <v>5.2563154630288289E-3</v>
          </cell>
          <cell r="AN197">
            <v>525.63154630288284</v>
          </cell>
          <cell r="AO197">
            <v>10</v>
          </cell>
          <cell r="AP197">
            <v>530</v>
          </cell>
        </row>
        <row r="198">
          <cell r="G198">
            <v>2190</v>
          </cell>
          <cell r="H198" t="str">
            <v>Direta/OSS</v>
          </cell>
          <cell r="I198">
            <v>2000</v>
          </cell>
          <cell r="J198">
            <v>387</v>
          </cell>
          <cell r="K198">
            <v>4000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4000</v>
          </cell>
          <cell r="V198">
            <v>0</v>
          </cell>
          <cell r="W198">
            <v>8000</v>
          </cell>
          <cell r="X198">
            <v>0</v>
          </cell>
          <cell r="Y198">
            <v>0</v>
          </cell>
          <cell r="Z198">
            <v>0</v>
          </cell>
          <cell r="AA198">
            <v>5000</v>
          </cell>
          <cell r="AB198">
            <v>2273</v>
          </cell>
          <cell r="AC198">
            <v>10000</v>
          </cell>
          <cell r="AD198">
            <v>1500</v>
          </cell>
          <cell r="AE198">
            <v>202</v>
          </cell>
          <cell r="AF198">
            <v>3000</v>
          </cell>
          <cell r="AG198">
            <v>19</v>
          </cell>
          <cell r="AH198">
            <v>11</v>
          </cell>
          <cell r="AI198">
            <v>0.45454545454545453</v>
          </cell>
          <cell r="AJ198">
            <v>19</v>
          </cell>
          <cell r="AK198">
            <v>8.6363636363636367</v>
          </cell>
          <cell r="AM198">
            <v>0</v>
          </cell>
          <cell r="AN198">
            <v>0</v>
          </cell>
          <cell r="AO198">
            <v>10</v>
          </cell>
          <cell r="AP198">
            <v>0</v>
          </cell>
        </row>
        <row r="199">
          <cell r="G199">
            <v>2116</v>
          </cell>
          <cell r="H199" t="str">
            <v>Direta/OSS</v>
          </cell>
          <cell r="I199">
            <v>150</v>
          </cell>
          <cell r="J199">
            <v>0</v>
          </cell>
          <cell r="K199">
            <v>300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2000</v>
          </cell>
          <cell r="V199">
            <v>0</v>
          </cell>
          <cell r="W199">
            <v>3000</v>
          </cell>
          <cell r="X199">
            <v>0</v>
          </cell>
          <cell r="Y199">
            <v>0</v>
          </cell>
          <cell r="Z199">
            <v>0</v>
          </cell>
          <cell r="AA199">
            <v>300</v>
          </cell>
          <cell r="AB199">
            <v>100</v>
          </cell>
          <cell r="AC199">
            <v>300</v>
          </cell>
          <cell r="AD199">
            <v>400</v>
          </cell>
          <cell r="AE199">
            <v>0</v>
          </cell>
          <cell r="AF199">
            <v>1000</v>
          </cell>
          <cell r="AG199">
            <v>4</v>
          </cell>
          <cell r="AH199">
            <v>3</v>
          </cell>
          <cell r="AI199">
            <v>0</v>
          </cell>
          <cell r="AJ199">
            <v>4</v>
          </cell>
          <cell r="AK199">
            <v>0</v>
          </cell>
          <cell r="AM199">
            <v>0</v>
          </cell>
          <cell r="AN199">
            <v>0</v>
          </cell>
          <cell r="AO199">
            <v>10</v>
          </cell>
          <cell r="AP199">
            <v>0</v>
          </cell>
        </row>
        <row r="200">
          <cell r="G200">
            <v>2298</v>
          </cell>
          <cell r="H200" t="str">
            <v>Direta/OSS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620</v>
          </cell>
          <cell r="V200">
            <v>201</v>
          </cell>
          <cell r="W200">
            <v>1240</v>
          </cell>
          <cell r="X200">
            <v>480</v>
          </cell>
          <cell r="Y200">
            <v>0</v>
          </cell>
          <cell r="Z200">
            <v>960</v>
          </cell>
          <cell r="AA200">
            <v>575</v>
          </cell>
          <cell r="AB200">
            <v>0</v>
          </cell>
          <cell r="AC200">
            <v>1150</v>
          </cell>
          <cell r="AD200">
            <v>360</v>
          </cell>
          <cell r="AE200">
            <v>1300</v>
          </cell>
          <cell r="AF200">
            <v>720</v>
          </cell>
          <cell r="AG200">
            <v>18</v>
          </cell>
          <cell r="AH200">
            <v>8</v>
          </cell>
          <cell r="AI200">
            <v>0.625</v>
          </cell>
          <cell r="AJ200">
            <v>18</v>
          </cell>
          <cell r="AK200">
            <v>11.25</v>
          </cell>
          <cell r="AM200">
            <v>0</v>
          </cell>
          <cell r="AN200">
            <v>0</v>
          </cell>
          <cell r="AO200">
            <v>10</v>
          </cell>
          <cell r="AP200">
            <v>0</v>
          </cell>
        </row>
        <row r="201">
          <cell r="G201">
            <v>2063</v>
          </cell>
          <cell r="H201" t="str">
            <v>Direta/OSS</v>
          </cell>
          <cell r="I201">
            <v>4415</v>
          </cell>
          <cell r="J201">
            <v>159</v>
          </cell>
          <cell r="K201">
            <v>8830</v>
          </cell>
          <cell r="L201">
            <v>0</v>
          </cell>
          <cell r="M201">
            <v>750</v>
          </cell>
          <cell r="N201">
            <v>0</v>
          </cell>
          <cell r="O201">
            <v>648</v>
          </cell>
          <cell r="P201">
            <v>330</v>
          </cell>
          <cell r="Q201">
            <v>1296</v>
          </cell>
          <cell r="R201">
            <v>0</v>
          </cell>
          <cell r="S201">
            <v>0</v>
          </cell>
          <cell r="T201">
            <v>0</v>
          </cell>
          <cell r="U201">
            <v>7855</v>
          </cell>
          <cell r="V201">
            <v>0</v>
          </cell>
          <cell r="W201">
            <v>15710</v>
          </cell>
          <cell r="X201">
            <v>0</v>
          </cell>
          <cell r="Y201">
            <v>0</v>
          </cell>
          <cell r="Z201">
            <v>0</v>
          </cell>
          <cell r="AA201">
            <v>6593</v>
          </cell>
          <cell r="AB201">
            <v>1367</v>
          </cell>
          <cell r="AC201">
            <v>13186</v>
          </cell>
          <cell r="AD201">
            <v>784</v>
          </cell>
          <cell r="AE201">
            <v>234</v>
          </cell>
          <cell r="AF201">
            <v>1568</v>
          </cell>
          <cell r="AG201">
            <v>72</v>
          </cell>
          <cell r="AH201">
            <v>54</v>
          </cell>
          <cell r="AI201">
            <v>0.98148148148148151</v>
          </cell>
          <cell r="AJ201">
            <v>72</v>
          </cell>
          <cell r="AK201">
            <v>70.666666666666671</v>
          </cell>
          <cell r="AM201">
            <v>0</v>
          </cell>
          <cell r="AN201">
            <v>0</v>
          </cell>
          <cell r="AO201">
            <v>10</v>
          </cell>
          <cell r="AP201">
            <v>0</v>
          </cell>
        </row>
        <row r="202">
          <cell r="G202">
            <v>2314</v>
          </cell>
          <cell r="H202" t="str">
            <v>Direta/OSS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2400</v>
          </cell>
          <cell r="V202">
            <v>620</v>
          </cell>
          <cell r="W202">
            <v>4000</v>
          </cell>
          <cell r="X202">
            <v>0</v>
          </cell>
          <cell r="Y202">
            <v>0</v>
          </cell>
          <cell r="Z202">
            <v>0</v>
          </cell>
          <cell r="AA202">
            <v>100</v>
          </cell>
          <cell r="AB202">
            <v>0</v>
          </cell>
          <cell r="AC202">
            <v>200</v>
          </cell>
          <cell r="AD202">
            <v>1600</v>
          </cell>
          <cell r="AE202">
            <v>117</v>
          </cell>
          <cell r="AF202">
            <v>3000</v>
          </cell>
          <cell r="AG202">
            <v>20</v>
          </cell>
          <cell r="AH202">
            <v>29</v>
          </cell>
          <cell r="AI202">
            <v>0.89655172413793105</v>
          </cell>
          <cell r="AJ202">
            <v>29</v>
          </cell>
          <cell r="AK202">
            <v>26</v>
          </cell>
          <cell r="AM202">
            <v>0</v>
          </cell>
          <cell r="AN202">
            <v>0</v>
          </cell>
          <cell r="AO202">
            <v>10</v>
          </cell>
          <cell r="AP202">
            <v>0</v>
          </cell>
        </row>
        <row r="203">
          <cell r="G203">
            <v>2333</v>
          </cell>
          <cell r="H203" t="str">
            <v>Direta/OSS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10800</v>
          </cell>
          <cell r="V203">
            <v>334</v>
          </cell>
          <cell r="W203">
            <v>21200</v>
          </cell>
          <cell r="X203">
            <v>0</v>
          </cell>
          <cell r="Y203">
            <v>0</v>
          </cell>
          <cell r="Z203">
            <v>0</v>
          </cell>
          <cell r="AA203">
            <v>100</v>
          </cell>
          <cell r="AB203">
            <v>14</v>
          </cell>
          <cell r="AC203">
            <v>200</v>
          </cell>
          <cell r="AD203">
            <v>4200</v>
          </cell>
          <cell r="AE203">
            <v>1224</v>
          </cell>
          <cell r="AF203">
            <v>7200</v>
          </cell>
          <cell r="AG203">
            <v>30</v>
          </cell>
          <cell r="AH203">
            <v>30</v>
          </cell>
          <cell r="AI203">
            <v>0.9</v>
          </cell>
          <cell r="AJ203">
            <v>30</v>
          </cell>
          <cell r="AK203">
            <v>27</v>
          </cell>
          <cell r="AM203">
            <v>0</v>
          </cell>
          <cell r="AN203">
            <v>0</v>
          </cell>
          <cell r="AO203">
            <v>10</v>
          </cell>
          <cell r="AP203">
            <v>0</v>
          </cell>
        </row>
        <row r="204">
          <cell r="G204">
            <v>2199</v>
          </cell>
          <cell r="H204" t="str">
            <v>Direta/OSS</v>
          </cell>
          <cell r="I204">
            <v>100</v>
          </cell>
          <cell r="J204">
            <v>0</v>
          </cell>
          <cell r="K204">
            <v>100</v>
          </cell>
          <cell r="L204">
            <v>100</v>
          </cell>
          <cell r="M204">
            <v>5</v>
          </cell>
          <cell r="N204">
            <v>200</v>
          </cell>
          <cell r="O204">
            <v>100</v>
          </cell>
          <cell r="P204">
            <v>0</v>
          </cell>
          <cell r="Q204">
            <v>200</v>
          </cell>
          <cell r="R204">
            <v>100</v>
          </cell>
          <cell r="S204">
            <v>0</v>
          </cell>
          <cell r="T204">
            <v>200</v>
          </cell>
          <cell r="U204">
            <v>100</v>
          </cell>
          <cell r="V204">
            <v>4</v>
          </cell>
          <cell r="W204">
            <v>200</v>
          </cell>
          <cell r="X204">
            <v>10</v>
          </cell>
          <cell r="Y204">
            <v>0</v>
          </cell>
          <cell r="Z204">
            <v>20</v>
          </cell>
          <cell r="AA204">
            <v>20</v>
          </cell>
          <cell r="AB204">
            <v>7</v>
          </cell>
          <cell r="AC204">
            <v>40</v>
          </cell>
          <cell r="AD204">
            <v>50</v>
          </cell>
          <cell r="AE204">
            <v>0</v>
          </cell>
          <cell r="AF204">
            <v>100</v>
          </cell>
          <cell r="AG204">
            <v>0</v>
          </cell>
          <cell r="AH204">
            <v>0</v>
          </cell>
          <cell r="AI204" t="e">
            <v>#DIV/0!</v>
          </cell>
          <cell r="AJ204">
            <v>0</v>
          </cell>
          <cell r="AK204">
            <v>0</v>
          </cell>
          <cell r="AM204">
            <v>3.5042103086858862E-4</v>
          </cell>
          <cell r="AN204">
            <v>35.042103086858859</v>
          </cell>
          <cell r="AO204">
            <v>10</v>
          </cell>
          <cell r="AP204">
            <v>40</v>
          </cell>
        </row>
        <row r="205">
          <cell r="G205">
            <v>2508</v>
          </cell>
          <cell r="H205" t="str">
            <v>Direta/OSS</v>
          </cell>
          <cell r="I205">
            <v>0</v>
          </cell>
          <cell r="J205">
            <v>0</v>
          </cell>
          <cell r="K205">
            <v>0</v>
          </cell>
          <cell r="L205">
            <v>30</v>
          </cell>
          <cell r="M205">
            <v>0</v>
          </cell>
          <cell r="N205">
            <v>60</v>
          </cell>
          <cell r="O205">
            <v>0</v>
          </cell>
          <cell r="P205">
            <v>0</v>
          </cell>
          <cell r="Q205">
            <v>0</v>
          </cell>
          <cell r="R205">
            <v>15</v>
          </cell>
          <cell r="S205">
            <v>0</v>
          </cell>
          <cell r="T205">
            <v>30</v>
          </cell>
          <cell r="U205">
            <v>60</v>
          </cell>
          <cell r="V205">
            <v>0</v>
          </cell>
          <cell r="W205">
            <v>120</v>
          </cell>
          <cell r="X205">
            <v>0</v>
          </cell>
          <cell r="Y205">
            <v>0</v>
          </cell>
          <cell r="Z205">
            <v>0</v>
          </cell>
          <cell r="AA205">
            <v>13</v>
          </cell>
          <cell r="AB205">
            <v>0</v>
          </cell>
          <cell r="AC205">
            <v>25</v>
          </cell>
          <cell r="AD205">
            <v>30</v>
          </cell>
          <cell r="AE205">
            <v>0</v>
          </cell>
          <cell r="AF205">
            <v>60</v>
          </cell>
          <cell r="AG205">
            <v>3</v>
          </cell>
          <cell r="AH205">
            <v>0</v>
          </cell>
          <cell r="AI205" t="e">
            <v>#DIV/0!</v>
          </cell>
          <cell r="AJ205">
            <v>3</v>
          </cell>
          <cell r="AK205">
            <v>3</v>
          </cell>
          <cell r="AM205">
            <v>1.0512630926057659E-4</v>
          </cell>
          <cell r="AN205">
            <v>10.512630926057659</v>
          </cell>
          <cell r="AO205">
            <v>10</v>
          </cell>
          <cell r="AP205">
            <v>20</v>
          </cell>
        </row>
        <row r="206">
          <cell r="G206">
            <v>2272</v>
          </cell>
          <cell r="H206" t="str">
            <v>Direta/OSS</v>
          </cell>
          <cell r="I206">
            <v>300</v>
          </cell>
          <cell r="J206">
            <v>58</v>
          </cell>
          <cell r="K206">
            <v>600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1000</v>
          </cell>
          <cell r="V206">
            <v>0</v>
          </cell>
          <cell r="W206">
            <v>2000</v>
          </cell>
          <cell r="X206">
            <v>0</v>
          </cell>
          <cell r="Y206">
            <v>0</v>
          </cell>
          <cell r="Z206">
            <v>0</v>
          </cell>
          <cell r="AA206">
            <v>1000</v>
          </cell>
          <cell r="AB206">
            <v>454</v>
          </cell>
          <cell r="AC206">
            <v>2000</v>
          </cell>
          <cell r="AD206">
            <v>600</v>
          </cell>
          <cell r="AE206">
            <v>81</v>
          </cell>
          <cell r="AF206">
            <v>1200</v>
          </cell>
          <cell r="AG206">
            <v>30</v>
          </cell>
          <cell r="AH206">
            <v>30</v>
          </cell>
          <cell r="AI206">
            <v>0.3</v>
          </cell>
          <cell r="AJ206">
            <v>30</v>
          </cell>
          <cell r="AK206">
            <v>9</v>
          </cell>
          <cell r="AM206">
            <v>0</v>
          </cell>
          <cell r="AN206">
            <v>0</v>
          </cell>
          <cell r="AO206">
            <v>10</v>
          </cell>
          <cell r="AP206">
            <v>0</v>
          </cell>
        </row>
        <row r="207">
          <cell r="G207">
            <v>1932</v>
          </cell>
          <cell r="H207" t="str">
            <v>Direta/OSS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2000</v>
          </cell>
          <cell r="P207">
            <v>102</v>
          </cell>
          <cell r="Q207">
            <v>4000</v>
          </cell>
          <cell r="R207">
            <v>0</v>
          </cell>
          <cell r="S207">
            <v>0</v>
          </cell>
          <cell r="T207">
            <v>0</v>
          </cell>
          <cell r="U207">
            <v>4750</v>
          </cell>
          <cell r="V207">
            <v>0</v>
          </cell>
          <cell r="W207">
            <v>9500</v>
          </cell>
          <cell r="X207">
            <v>0</v>
          </cell>
          <cell r="Y207">
            <v>0</v>
          </cell>
          <cell r="Z207">
            <v>0</v>
          </cell>
          <cell r="AA207">
            <v>5850</v>
          </cell>
          <cell r="AB207">
            <v>3500</v>
          </cell>
          <cell r="AC207">
            <v>11700</v>
          </cell>
          <cell r="AD207">
            <v>750</v>
          </cell>
          <cell r="AE207">
            <v>202</v>
          </cell>
          <cell r="AF207">
            <v>1500</v>
          </cell>
          <cell r="AG207">
            <v>0</v>
          </cell>
          <cell r="AH207">
            <v>40</v>
          </cell>
          <cell r="AI207">
            <v>0.67500000000000004</v>
          </cell>
          <cell r="AJ207">
            <v>40</v>
          </cell>
          <cell r="AK207">
            <v>27</v>
          </cell>
          <cell r="AM207">
            <v>0</v>
          </cell>
          <cell r="AN207">
            <v>0</v>
          </cell>
          <cell r="AO207">
            <v>10</v>
          </cell>
          <cell r="AP207">
            <v>0</v>
          </cell>
        </row>
        <row r="208">
          <cell r="G208">
            <v>2681</v>
          </cell>
          <cell r="H208" t="str">
            <v>Direta/OSS</v>
          </cell>
          <cell r="I208">
            <v>0</v>
          </cell>
          <cell r="J208">
            <v>0</v>
          </cell>
          <cell r="K208">
            <v>0</v>
          </cell>
          <cell r="L208">
            <v>1440</v>
          </cell>
          <cell r="M208">
            <v>0</v>
          </cell>
          <cell r="N208">
            <v>2880</v>
          </cell>
          <cell r="O208">
            <v>3600</v>
          </cell>
          <cell r="P208">
            <v>0</v>
          </cell>
          <cell r="Q208">
            <v>7200</v>
          </cell>
          <cell r="R208">
            <v>0</v>
          </cell>
          <cell r="S208">
            <v>0</v>
          </cell>
          <cell r="T208">
            <v>0</v>
          </cell>
          <cell r="U208">
            <v>1200</v>
          </cell>
          <cell r="V208">
            <v>408</v>
          </cell>
          <cell r="W208">
            <v>2400</v>
          </cell>
          <cell r="X208">
            <v>0</v>
          </cell>
          <cell r="Y208">
            <v>0</v>
          </cell>
          <cell r="Z208">
            <v>0</v>
          </cell>
          <cell r="AA208">
            <v>1440</v>
          </cell>
          <cell r="AB208">
            <v>396</v>
          </cell>
          <cell r="AC208">
            <v>2880</v>
          </cell>
          <cell r="AD208">
            <v>1440</v>
          </cell>
          <cell r="AE208">
            <v>25</v>
          </cell>
          <cell r="AF208">
            <v>2880</v>
          </cell>
          <cell r="AG208">
            <v>0</v>
          </cell>
          <cell r="AH208">
            <v>0</v>
          </cell>
          <cell r="AI208" t="e">
            <v>#DIV/0!</v>
          </cell>
          <cell r="AJ208">
            <v>0</v>
          </cell>
          <cell r="AK208">
            <v>0</v>
          </cell>
          <cell r="AM208">
            <v>5.0460628445076761E-3</v>
          </cell>
          <cell r="AN208">
            <v>504.60628445076759</v>
          </cell>
          <cell r="AO208">
            <v>10</v>
          </cell>
          <cell r="AP208">
            <v>500</v>
          </cell>
        </row>
        <row r="209">
          <cell r="G209">
            <v>2036</v>
          </cell>
          <cell r="H209" t="str">
            <v>Direta/OSS</v>
          </cell>
          <cell r="I209">
            <v>300</v>
          </cell>
          <cell r="J209">
            <v>50</v>
          </cell>
          <cell r="K209">
            <v>600</v>
          </cell>
          <cell r="L209">
            <v>300</v>
          </cell>
          <cell r="M209">
            <v>25</v>
          </cell>
          <cell r="N209">
            <v>600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1000</v>
          </cell>
          <cell r="V209">
            <v>0</v>
          </cell>
          <cell r="W209">
            <v>2000</v>
          </cell>
          <cell r="X209">
            <v>0</v>
          </cell>
          <cell r="Y209">
            <v>0</v>
          </cell>
          <cell r="Z209">
            <v>0</v>
          </cell>
          <cell r="AA209">
            <v>1000</v>
          </cell>
          <cell r="AB209">
            <v>0</v>
          </cell>
          <cell r="AC209">
            <v>2000</v>
          </cell>
          <cell r="AD209">
            <v>600</v>
          </cell>
          <cell r="AE209">
            <v>0</v>
          </cell>
          <cell r="AF209">
            <v>1200</v>
          </cell>
          <cell r="AG209">
            <v>9</v>
          </cell>
          <cell r="AH209">
            <v>6</v>
          </cell>
          <cell r="AI209">
            <v>1</v>
          </cell>
          <cell r="AJ209">
            <v>9</v>
          </cell>
          <cell r="AK209">
            <v>9</v>
          </cell>
          <cell r="AM209">
            <v>1.0512630926057659E-3</v>
          </cell>
          <cell r="AN209">
            <v>105.12630926057659</v>
          </cell>
          <cell r="AO209">
            <v>10</v>
          </cell>
          <cell r="AP209">
            <v>110</v>
          </cell>
        </row>
        <row r="210">
          <cell r="G210">
            <v>2690</v>
          </cell>
          <cell r="H210" t="str">
            <v>Direta/OSS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200</v>
          </cell>
          <cell r="S210">
            <v>0</v>
          </cell>
          <cell r="T210">
            <v>400</v>
          </cell>
          <cell r="U210">
            <v>1000</v>
          </cell>
          <cell r="V210">
            <v>55</v>
          </cell>
          <cell r="W210">
            <v>2000</v>
          </cell>
          <cell r="X210">
            <v>0</v>
          </cell>
          <cell r="Y210">
            <v>0</v>
          </cell>
          <cell r="Z210">
            <v>0</v>
          </cell>
          <cell r="AA210">
            <v>250</v>
          </cell>
          <cell r="AB210">
            <v>0</v>
          </cell>
          <cell r="AC210">
            <v>500</v>
          </cell>
          <cell r="AD210">
            <v>1000</v>
          </cell>
          <cell r="AE210">
            <v>0</v>
          </cell>
          <cell r="AF210">
            <v>2000</v>
          </cell>
          <cell r="AG210">
            <v>0</v>
          </cell>
          <cell r="AH210" t="e">
            <v>#N/A</v>
          </cell>
          <cell r="AI210" t="e">
            <v>#N/A</v>
          </cell>
          <cell r="AJ210">
            <v>0</v>
          </cell>
          <cell r="AK210">
            <v>0</v>
          </cell>
          <cell r="AM210">
            <v>0</v>
          </cell>
          <cell r="AN210">
            <v>0</v>
          </cell>
          <cell r="AO210">
            <v>10</v>
          </cell>
          <cell r="AP210">
            <v>0</v>
          </cell>
        </row>
        <row r="211">
          <cell r="G211">
            <v>2163</v>
          </cell>
          <cell r="H211" t="str">
            <v>Direta/OSS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200</v>
          </cell>
          <cell r="AE211">
            <v>0</v>
          </cell>
          <cell r="AF211">
            <v>400</v>
          </cell>
          <cell r="AG211">
            <v>6</v>
          </cell>
          <cell r="AH211">
            <v>6</v>
          </cell>
          <cell r="AI211">
            <v>1</v>
          </cell>
          <cell r="AJ211">
            <v>6</v>
          </cell>
          <cell r="AK211">
            <v>6</v>
          </cell>
          <cell r="AM211">
            <v>0</v>
          </cell>
          <cell r="AN211">
            <v>0</v>
          </cell>
          <cell r="AO211">
            <v>10</v>
          </cell>
          <cell r="AP211">
            <v>0</v>
          </cell>
        </row>
        <row r="212">
          <cell r="G212">
            <v>1534</v>
          </cell>
          <cell r="H212" t="str">
            <v>Direta/OSS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600</v>
          </cell>
          <cell r="V212">
            <v>600</v>
          </cell>
          <cell r="W212">
            <v>1200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600</v>
          </cell>
          <cell r="AE212">
            <v>0</v>
          </cell>
          <cell r="AF212">
            <v>1200</v>
          </cell>
          <cell r="AG212">
            <v>0</v>
          </cell>
          <cell r="AH212">
            <v>0</v>
          </cell>
          <cell r="AI212" t="e">
            <v>#DIV/0!</v>
          </cell>
          <cell r="AJ212">
            <v>0</v>
          </cell>
          <cell r="AK212">
            <v>0</v>
          </cell>
          <cell r="AM212">
            <v>0</v>
          </cell>
          <cell r="AN212">
            <v>0</v>
          </cell>
          <cell r="AO212">
            <v>10</v>
          </cell>
          <cell r="AP212">
            <v>0</v>
          </cell>
        </row>
        <row r="213">
          <cell r="G213">
            <v>2042</v>
          </cell>
          <cell r="H213" t="str">
            <v>Direta/OSS</v>
          </cell>
          <cell r="I213">
            <v>250</v>
          </cell>
          <cell r="J213">
            <v>4</v>
          </cell>
          <cell r="K213">
            <v>500</v>
          </cell>
          <cell r="L213">
            <v>0</v>
          </cell>
          <cell r="M213">
            <v>0</v>
          </cell>
          <cell r="N213">
            <v>0</v>
          </cell>
          <cell r="O213">
            <v>2000</v>
          </cell>
          <cell r="P213">
            <v>3</v>
          </cell>
          <cell r="Q213">
            <v>4000</v>
          </cell>
          <cell r="R213">
            <v>0</v>
          </cell>
          <cell r="S213">
            <v>0</v>
          </cell>
          <cell r="T213">
            <v>0</v>
          </cell>
          <cell r="U213">
            <v>8000</v>
          </cell>
          <cell r="V213">
            <v>3704</v>
          </cell>
          <cell r="W213">
            <v>16000</v>
          </cell>
          <cell r="X213">
            <v>0</v>
          </cell>
          <cell r="Y213">
            <v>0</v>
          </cell>
          <cell r="Z213">
            <v>0</v>
          </cell>
          <cell r="AA213">
            <v>15000</v>
          </cell>
          <cell r="AB213">
            <v>1953</v>
          </cell>
          <cell r="AC213">
            <v>30000</v>
          </cell>
          <cell r="AD213">
            <v>2000</v>
          </cell>
          <cell r="AE213">
            <v>425</v>
          </cell>
          <cell r="AF213">
            <v>4000</v>
          </cell>
          <cell r="AG213">
            <v>0</v>
          </cell>
          <cell r="AH213">
            <v>50</v>
          </cell>
          <cell r="AI213">
            <v>0.3</v>
          </cell>
          <cell r="AJ213">
            <v>50</v>
          </cell>
          <cell r="AK213">
            <v>15</v>
          </cell>
          <cell r="AM213">
            <v>0</v>
          </cell>
          <cell r="AN213">
            <v>0</v>
          </cell>
          <cell r="AO213">
            <v>10</v>
          </cell>
          <cell r="AP213">
            <v>0</v>
          </cell>
        </row>
        <row r="214">
          <cell r="G214">
            <v>2808</v>
          </cell>
          <cell r="H214" t="str">
            <v>Direta/OSS</v>
          </cell>
          <cell r="I214">
            <v>150</v>
          </cell>
          <cell r="J214">
            <v>0</v>
          </cell>
          <cell r="K214">
            <v>300</v>
          </cell>
          <cell r="L214">
            <v>150</v>
          </cell>
          <cell r="M214">
            <v>0</v>
          </cell>
          <cell r="N214">
            <v>300</v>
          </cell>
          <cell r="O214">
            <v>150</v>
          </cell>
          <cell r="P214">
            <v>0</v>
          </cell>
          <cell r="Q214">
            <v>150</v>
          </cell>
          <cell r="R214">
            <v>150</v>
          </cell>
          <cell r="S214">
            <v>0</v>
          </cell>
          <cell r="T214">
            <v>300</v>
          </cell>
          <cell r="U214">
            <v>900</v>
          </cell>
          <cell r="V214">
            <v>0</v>
          </cell>
          <cell r="W214">
            <v>1800</v>
          </cell>
          <cell r="X214">
            <v>150</v>
          </cell>
          <cell r="Y214">
            <v>0</v>
          </cell>
          <cell r="Z214">
            <v>300</v>
          </cell>
          <cell r="AA214">
            <v>150</v>
          </cell>
          <cell r="AB214">
            <v>96</v>
          </cell>
          <cell r="AC214">
            <v>300</v>
          </cell>
          <cell r="AD214">
            <v>3000</v>
          </cell>
          <cell r="AE214">
            <v>0</v>
          </cell>
          <cell r="AF214">
            <v>6000</v>
          </cell>
          <cell r="AG214">
            <v>0</v>
          </cell>
          <cell r="AH214">
            <v>0</v>
          </cell>
          <cell r="AI214" t="e">
            <v>#DIV/0!</v>
          </cell>
          <cell r="AJ214">
            <v>0</v>
          </cell>
          <cell r="AK214">
            <v>0</v>
          </cell>
          <cell r="AM214">
            <v>5.2563154630288296E-4</v>
          </cell>
          <cell r="AN214">
            <v>52.563154630288295</v>
          </cell>
          <cell r="AO214">
            <v>10</v>
          </cell>
          <cell r="AP214">
            <v>50</v>
          </cell>
        </row>
        <row r="215">
          <cell r="G215">
            <v>2509</v>
          </cell>
          <cell r="H215" t="str">
            <v>Direta/OSS</v>
          </cell>
          <cell r="I215">
            <v>0</v>
          </cell>
          <cell r="J215">
            <v>0</v>
          </cell>
          <cell r="K215">
            <v>0</v>
          </cell>
          <cell r="L215">
            <v>600</v>
          </cell>
          <cell r="M215">
            <v>4</v>
          </cell>
          <cell r="N215">
            <v>1200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1200</v>
          </cell>
          <cell r="V215">
            <v>5</v>
          </cell>
          <cell r="W215">
            <v>2400</v>
          </cell>
          <cell r="X215">
            <v>0</v>
          </cell>
          <cell r="Y215">
            <v>0</v>
          </cell>
          <cell r="Z215">
            <v>0</v>
          </cell>
          <cell r="AA215">
            <v>1000</v>
          </cell>
          <cell r="AB215">
            <v>500</v>
          </cell>
          <cell r="AC215">
            <v>2000</v>
          </cell>
          <cell r="AD215">
            <v>0</v>
          </cell>
          <cell r="AE215">
            <v>0</v>
          </cell>
          <cell r="AF215">
            <v>1200</v>
          </cell>
          <cell r="AG215">
            <v>20</v>
          </cell>
          <cell r="AH215">
            <v>9</v>
          </cell>
          <cell r="AI215">
            <v>0.22222222222222221</v>
          </cell>
          <cell r="AJ215">
            <v>20</v>
          </cell>
          <cell r="AK215">
            <v>4.4444444444444446</v>
          </cell>
          <cell r="AM215">
            <v>2.1025261852115318E-3</v>
          </cell>
          <cell r="AN215">
            <v>210.25261852115318</v>
          </cell>
          <cell r="AO215">
            <v>10</v>
          </cell>
          <cell r="AP215">
            <v>210</v>
          </cell>
        </row>
        <row r="216">
          <cell r="G216">
            <v>1741</v>
          </cell>
          <cell r="H216" t="str">
            <v>Direta/OSS</v>
          </cell>
          <cell r="I216">
            <v>300</v>
          </cell>
          <cell r="J216">
            <v>30</v>
          </cell>
          <cell r="K216">
            <v>300</v>
          </cell>
          <cell r="L216">
            <v>150</v>
          </cell>
          <cell r="M216">
            <v>0</v>
          </cell>
          <cell r="N216">
            <v>150</v>
          </cell>
          <cell r="O216">
            <v>400</v>
          </cell>
          <cell r="P216">
            <v>132</v>
          </cell>
          <cell r="Q216">
            <v>400</v>
          </cell>
          <cell r="R216">
            <v>200</v>
          </cell>
          <cell r="S216">
            <v>0</v>
          </cell>
          <cell r="T216">
            <v>200</v>
          </cell>
          <cell r="U216">
            <v>20500</v>
          </cell>
          <cell r="V216">
            <v>134</v>
          </cell>
          <cell r="W216">
            <v>40000</v>
          </cell>
          <cell r="X216">
            <v>5000</v>
          </cell>
          <cell r="Y216">
            <v>0</v>
          </cell>
          <cell r="Z216">
            <v>5000</v>
          </cell>
          <cell r="AA216">
            <v>26000</v>
          </cell>
          <cell r="AB216">
            <v>0</v>
          </cell>
          <cell r="AC216">
            <v>52000</v>
          </cell>
          <cell r="AD216">
            <v>670</v>
          </cell>
          <cell r="AE216">
            <v>32</v>
          </cell>
          <cell r="AF216">
            <v>1200</v>
          </cell>
          <cell r="AG216">
            <v>0</v>
          </cell>
          <cell r="AH216">
            <v>76</v>
          </cell>
          <cell r="AI216">
            <v>0.77631578947368418</v>
          </cell>
          <cell r="AJ216">
            <v>76</v>
          </cell>
          <cell r="AK216">
            <v>59</v>
          </cell>
          <cell r="AM216">
            <v>2.6281577315144148E-4</v>
          </cell>
          <cell r="AN216">
            <v>26.281577315144148</v>
          </cell>
          <cell r="AO216">
            <v>10</v>
          </cell>
          <cell r="AP216">
            <v>30</v>
          </cell>
        </row>
        <row r="217">
          <cell r="G217">
            <v>2638</v>
          </cell>
          <cell r="H217" t="str">
            <v>Direta/OSS</v>
          </cell>
          <cell r="I217">
            <v>200</v>
          </cell>
          <cell r="J217">
            <v>0</v>
          </cell>
          <cell r="K217">
            <v>400</v>
          </cell>
          <cell r="L217">
            <v>200</v>
          </cell>
          <cell r="M217">
            <v>0</v>
          </cell>
          <cell r="N217">
            <v>400</v>
          </cell>
          <cell r="O217">
            <v>400</v>
          </cell>
          <cell r="P217">
            <v>0</v>
          </cell>
          <cell r="Q217">
            <v>800</v>
          </cell>
          <cell r="R217">
            <v>200</v>
          </cell>
          <cell r="S217">
            <v>0</v>
          </cell>
          <cell r="T217">
            <v>400</v>
          </cell>
          <cell r="U217">
            <v>1000</v>
          </cell>
          <cell r="V217">
            <v>0</v>
          </cell>
          <cell r="W217">
            <v>2000</v>
          </cell>
          <cell r="X217">
            <v>500</v>
          </cell>
          <cell r="Y217">
            <v>0</v>
          </cell>
          <cell r="Z217">
            <v>1000</v>
          </cell>
          <cell r="AA217">
            <v>1000</v>
          </cell>
          <cell r="AB217">
            <v>0</v>
          </cell>
          <cell r="AC217">
            <v>2000</v>
          </cell>
          <cell r="AD217">
            <v>400</v>
          </cell>
          <cell r="AE217">
            <v>0</v>
          </cell>
          <cell r="AF217">
            <v>800</v>
          </cell>
          <cell r="AG217">
            <v>5</v>
          </cell>
          <cell r="AH217">
            <v>5</v>
          </cell>
          <cell r="AI217">
            <v>0.4</v>
          </cell>
          <cell r="AJ217">
            <v>5</v>
          </cell>
          <cell r="AK217">
            <v>2</v>
          </cell>
          <cell r="AM217">
            <v>7.0084206173717724E-4</v>
          </cell>
          <cell r="AN217">
            <v>70.084206173717718</v>
          </cell>
          <cell r="AO217">
            <v>10</v>
          </cell>
          <cell r="AP217">
            <v>70</v>
          </cell>
        </row>
        <row r="218">
          <cell r="G218">
            <v>2519</v>
          </cell>
          <cell r="H218" t="str">
            <v>Direta/OSS</v>
          </cell>
          <cell r="I218">
            <v>0</v>
          </cell>
          <cell r="J218">
            <v>0</v>
          </cell>
          <cell r="K218">
            <v>0</v>
          </cell>
          <cell r="L218">
            <v>4200</v>
          </cell>
          <cell r="M218">
            <v>0</v>
          </cell>
          <cell r="N218">
            <v>4500</v>
          </cell>
          <cell r="O218">
            <v>0</v>
          </cell>
          <cell r="P218">
            <v>0</v>
          </cell>
          <cell r="Q218">
            <v>0</v>
          </cell>
          <cell r="R218">
            <v>420</v>
          </cell>
          <cell r="S218">
            <v>0</v>
          </cell>
          <cell r="T218">
            <v>450</v>
          </cell>
          <cell r="U218">
            <v>1680</v>
          </cell>
          <cell r="V218">
            <v>380</v>
          </cell>
          <cell r="W218">
            <v>2000</v>
          </cell>
          <cell r="X218">
            <v>0</v>
          </cell>
          <cell r="Y218">
            <v>0</v>
          </cell>
          <cell r="Z218">
            <v>0</v>
          </cell>
          <cell r="AA218">
            <v>2300</v>
          </cell>
          <cell r="AB218">
            <v>0</v>
          </cell>
          <cell r="AC218">
            <v>2500</v>
          </cell>
          <cell r="AD218">
            <v>2300</v>
          </cell>
          <cell r="AE218">
            <v>0</v>
          </cell>
          <cell r="AF218">
            <v>2500</v>
          </cell>
          <cell r="AG218">
            <v>6</v>
          </cell>
          <cell r="AH218" t="e">
            <v>#N/A</v>
          </cell>
          <cell r="AI218" t="e">
            <v>#N/A</v>
          </cell>
          <cell r="AJ218">
            <v>6</v>
          </cell>
          <cell r="AK218">
            <v>6</v>
          </cell>
          <cell r="AM218">
            <v>7.8844731945432438E-3</v>
          </cell>
          <cell r="AN218">
            <v>788.44731945432443</v>
          </cell>
          <cell r="AO218">
            <v>10</v>
          </cell>
          <cell r="AP218">
            <v>790</v>
          </cell>
        </row>
        <row r="219">
          <cell r="G219">
            <v>2383</v>
          </cell>
          <cell r="H219" t="str">
            <v>Direta/OSS</v>
          </cell>
          <cell r="I219">
            <v>2500</v>
          </cell>
          <cell r="J219">
            <v>180</v>
          </cell>
          <cell r="K219">
            <v>5000</v>
          </cell>
          <cell r="L219">
            <v>2500</v>
          </cell>
          <cell r="M219">
            <v>130</v>
          </cell>
          <cell r="N219">
            <v>5000</v>
          </cell>
          <cell r="O219">
            <v>1000</v>
          </cell>
          <cell r="P219">
            <v>110</v>
          </cell>
          <cell r="Q219">
            <v>2000</v>
          </cell>
          <cell r="R219">
            <v>1500</v>
          </cell>
          <cell r="S219">
            <v>90</v>
          </cell>
          <cell r="T219">
            <v>3000</v>
          </cell>
          <cell r="U219">
            <v>4000</v>
          </cell>
          <cell r="V219">
            <v>160</v>
          </cell>
          <cell r="W219">
            <v>8000</v>
          </cell>
          <cell r="X219">
            <v>2000</v>
          </cell>
          <cell r="Y219">
            <v>135</v>
          </cell>
          <cell r="Z219">
            <v>4000</v>
          </cell>
          <cell r="AA219">
            <v>5000</v>
          </cell>
          <cell r="AB219">
            <v>100</v>
          </cell>
          <cell r="AC219">
            <v>10000</v>
          </cell>
          <cell r="AD219">
            <v>900</v>
          </cell>
          <cell r="AE219">
            <v>30</v>
          </cell>
          <cell r="AF219">
            <v>1800</v>
          </cell>
          <cell r="AG219">
            <v>51</v>
          </cell>
          <cell r="AH219">
            <v>64</v>
          </cell>
          <cell r="AI219">
            <v>0.71875</v>
          </cell>
          <cell r="AJ219">
            <v>64</v>
          </cell>
          <cell r="AK219">
            <v>46</v>
          </cell>
          <cell r="AM219">
            <v>8.7605257717147146E-3</v>
          </cell>
          <cell r="AN219">
            <v>876.05257717147151</v>
          </cell>
          <cell r="AO219">
            <v>10</v>
          </cell>
          <cell r="AP219">
            <v>870</v>
          </cell>
        </row>
        <row r="220">
          <cell r="G220">
            <v>2500</v>
          </cell>
          <cell r="H220" t="str">
            <v>Direta/OSS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360</v>
          </cell>
          <cell r="P220">
            <v>0</v>
          </cell>
          <cell r="Q220">
            <v>720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360</v>
          </cell>
          <cell r="AB220">
            <v>50</v>
          </cell>
          <cell r="AC220">
            <v>720</v>
          </cell>
          <cell r="AD220">
            <v>0</v>
          </cell>
          <cell r="AE220">
            <v>0</v>
          </cell>
          <cell r="AF220">
            <v>0</v>
          </cell>
          <cell r="AG220">
            <v>5</v>
          </cell>
          <cell r="AH220">
            <v>5</v>
          </cell>
          <cell r="AI220">
            <v>0</v>
          </cell>
          <cell r="AJ220">
            <v>5</v>
          </cell>
          <cell r="AK220">
            <v>0</v>
          </cell>
          <cell r="AM220">
            <v>0</v>
          </cell>
          <cell r="AN220">
            <v>0</v>
          </cell>
          <cell r="AO220">
            <v>10</v>
          </cell>
          <cell r="AP220">
            <v>0</v>
          </cell>
        </row>
        <row r="221">
          <cell r="G221">
            <v>2355</v>
          </cell>
          <cell r="H221" t="str">
            <v>Direta/OSS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2700</v>
          </cell>
          <cell r="S221">
            <v>0</v>
          </cell>
          <cell r="T221">
            <v>5400</v>
          </cell>
          <cell r="U221">
            <v>4500</v>
          </cell>
          <cell r="V221">
            <v>840</v>
          </cell>
          <cell r="W221">
            <v>9000</v>
          </cell>
          <cell r="X221">
            <v>0</v>
          </cell>
          <cell r="Y221">
            <v>0</v>
          </cell>
          <cell r="Z221">
            <v>0</v>
          </cell>
          <cell r="AA221">
            <v>1185</v>
          </cell>
          <cell r="AB221">
            <v>0</v>
          </cell>
          <cell r="AC221">
            <v>2500</v>
          </cell>
          <cell r="AD221">
            <v>2700</v>
          </cell>
          <cell r="AE221">
            <v>0</v>
          </cell>
          <cell r="AF221">
            <v>5400</v>
          </cell>
          <cell r="AG221">
            <v>4</v>
          </cell>
          <cell r="AH221" t="e">
            <v>#N/A</v>
          </cell>
          <cell r="AI221" t="e">
            <v>#N/A</v>
          </cell>
          <cell r="AJ221">
            <v>4</v>
          </cell>
          <cell r="AK221">
            <v>4</v>
          </cell>
          <cell r="AM221">
            <v>0</v>
          </cell>
          <cell r="AN221">
            <v>0</v>
          </cell>
          <cell r="AO221">
            <v>10</v>
          </cell>
          <cell r="AP221">
            <v>0</v>
          </cell>
        </row>
        <row r="222">
          <cell r="G222">
            <v>2642</v>
          </cell>
          <cell r="H222" t="str">
            <v>Direta/OSS</v>
          </cell>
          <cell r="I222">
            <v>50</v>
          </cell>
          <cell r="J222">
            <v>0</v>
          </cell>
          <cell r="K222">
            <v>100</v>
          </cell>
          <cell r="L222">
            <v>50</v>
          </cell>
          <cell r="M222">
            <v>0</v>
          </cell>
          <cell r="N222">
            <v>100</v>
          </cell>
          <cell r="O222">
            <v>85</v>
          </cell>
          <cell r="P222">
            <v>0</v>
          </cell>
          <cell r="Q222">
            <v>250</v>
          </cell>
          <cell r="R222">
            <v>35</v>
          </cell>
          <cell r="S222">
            <v>0</v>
          </cell>
          <cell r="T222">
            <v>100</v>
          </cell>
          <cell r="U222">
            <v>250</v>
          </cell>
          <cell r="V222">
            <v>0</v>
          </cell>
          <cell r="W222">
            <v>500</v>
          </cell>
          <cell r="X222">
            <v>125</v>
          </cell>
          <cell r="Y222">
            <v>0</v>
          </cell>
          <cell r="Z222">
            <v>250</v>
          </cell>
          <cell r="AA222">
            <v>250</v>
          </cell>
          <cell r="AB222">
            <v>0</v>
          </cell>
          <cell r="AC222">
            <v>500</v>
          </cell>
          <cell r="AD222">
            <v>200</v>
          </cell>
          <cell r="AE222">
            <v>0</v>
          </cell>
          <cell r="AF222">
            <v>400</v>
          </cell>
          <cell r="AG222">
            <v>3</v>
          </cell>
          <cell r="AH222" t="e">
            <v>#N/A</v>
          </cell>
          <cell r="AI222" t="e">
            <v>#N/A</v>
          </cell>
          <cell r="AJ222">
            <v>3</v>
          </cell>
          <cell r="AK222">
            <v>3</v>
          </cell>
          <cell r="AM222">
            <v>1.7521051543429431E-4</v>
          </cell>
          <cell r="AN222">
            <v>17.521051543429429</v>
          </cell>
          <cell r="AO222">
            <v>10</v>
          </cell>
          <cell r="AP222">
            <v>20</v>
          </cell>
        </row>
        <row r="223">
          <cell r="G223">
            <v>2686</v>
          </cell>
          <cell r="H223" t="str">
            <v>Direta/OSS</v>
          </cell>
          <cell r="I223">
            <v>500</v>
          </cell>
          <cell r="J223">
            <v>0</v>
          </cell>
          <cell r="K223">
            <v>1000</v>
          </cell>
          <cell r="L223">
            <v>500</v>
          </cell>
          <cell r="M223">
            <v>0</v>
          </cell>
          <cell r="N223">
            <v>1000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4000</v>
          </cell>
          <cell r="V223">
            <v>0</v>
          </cell>
          <cell r="W223">
            <v>8000</v>
          </cell>
          <cell r="X223">
            <v>0</v>
          </cell>
          <cell r="Y223">
            <v>0</v>
          </cell>
          <cell r="Z223">
            <v>0</v>
          </cell>
          <cell r="AA223">
            <v>800</v>
          </cell>
          <cell r="AB223">
            <v>0</v>
          </cell>
          <cell r="AC223">
            <v>1600</v>
          </cell>
          <cell r="AD223">
            <v>400</v>
          </cell>
          <cell r="AE223">
            <v>0</v>
          </cell>
          <cell r="AF223">
            <v>800</v>
          </cell>
          <cell r="AG223" t="e">
            <v>#N/A</v>
          </cell>
          <cell r="AH223" t="e">
            <v>#N/A</v>
          </cell>
          <cell r="AI223" t="e">
            <v>#N/A</v>
          </cell>
          <cell r="AJ223">
            <v>0</v>
          </cell>
          <cell r="AK223">
            <v>0</v>
          </cell>
          <cell r="AM223">
            <v>1.7521051543429431E-3</v>
          </cell>
          <cell r="AN223">
            <v>175.21051543429431</v>
          </cell>
          <cell r="AO223">
            <v>10</v>
          </cell>
          <cell r="AP223">
            <v>180</v>
          </cell>
        </row>
        <row r="224">
          <cell r="G224">
            <v>2491</v>
          </cell>
          <cell r="H224" t="str">
            <v>Direta/OSS</v>
          </cell>
          <cell r="I224">
            <v>1000</v>
          </cell>
          <cell r="J224">
            <v>0</v>
          </cell>
          <cell r="K224">
            <v>2000</v>
          </cell>
          <cell r="L224">
            <v>600</v>
          </cell>
          <cell r="M224">
            <v>0</v>
          </cell>
          <cell r="N224">
            <v>1200</v>
          </cell>
          <cell r="O224">
            <v>400</v>
          </cell>
          <cell r="P224">
            <v>0</v>
          </cell>
          <cell r="Q224">
            <v>800</v>
          </cell>
          <cell r="R224">
            <v>200</v>
          </cell>
          <cell r="S224">
            <v>0</v>
          </cell>
          <cell r="T224">
            <v>400</v>
          </cell>
          <cell r="U224">
            <v>1500</v>
          </cell>
          <cell r="V224">
            <v>0</v>
          </cell>
          <cell r="W224">
            <v>3000</v>
          </cell>
          <cell r="X224">
            <v>300</v>
          </cell>
          <cell r="Y224">
            <v>300</v>
          </cell>
          <cell r="Z224">
            <v>600</v>
          </cell>
          <cell r="AA224">
            <v>1500</v>
          </cell>
          <cell r="AB224">
            <v>0</v>
          </cell>
          <cell r="AC224">
            <v>3000</v>
          </cell>
          <cell r="AD224">
            <v>500</v>
          </cell>
          <cell r="AE224">
            <v>0</v>
          </cell>
          <cell r="AF224">
            <v>1000</v>
          </cell>
          <cell r="AG224">
            <v>6</v>
          </cell>
          <cell r="AH224" t="e">
            <v>#N/A</v>
          </cell>
          <cell r="AI224" t="e">
            <v>#N/A</v>
          </cell>
          <cell r="AJ224">
            <v>6</v>
          </cell>
          <cell r="AK224">
            <v>6</v>
          </cell>
          <cell r="AM224">
            <v>2.1025261852115318E-3</v>
          </cell>
          <cell r="AN224">
            <v>210.25261852115318</v>
          </cell>
          <cell r="AO224">
            <v>10</v>
          </cell>
          <cell r="AP224">
            <v>210</v>
          </cell>
        </row>
        <row r="225">
          <cell r="G225">
            <v>2216</v>
          </cell>
          <cell r="H225" t="str">
            <v>Direta/OSS</v>
          </cell>
          <cell r="I225">
            <v>25</v>
          </cell>
          <cell r="J225">
            <v>0</v>
          </cell>
          <cell r="K225">
            <v>50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130</v>
          </cell>
          <cell r="V225">
            <v>0</v>
          </cell>
          <cell r="W225">
            <v>260</v>
          </cell>
          <cell r="X225">
            <v>0</v>
          </cell>
          <cell r="Y225">
            <v>0</v>
          </cell>
          <cell r="Z225">
            <v>0</v>
          </cell>
          <cell r="AA225">
            <v>28</v>
          </cell>
          <cell r="AB225">
            <v>364</v>
          </cell>
          <cell r="AC225">
            <v>56</v>
          </cell>
          <cell r="AD225">
            <v>0</v>
          </cell>
          <cell r="AE225">
            <v>0</v>
          </cell>
          <cell r="AF225">
            <v>0</v>
          </cell>
          <cell r="AG225">
            <v>7</v>
          </cell>
          <cell r="AH225">
            <v>7</v>
          </cell>
          <cell r="AI225">
            <v>0.5714285714285714</v>
          </cell>
          <cell r="AJ225">
            <v>7</v>
          </cell>
          <cell r="AK225">
            <v>4</v>
          </cell>
          <cell r="AM225">
            <v>0</v>
          </cell>
          <cell r="AN225">
            <v>0</v>
          </cell>
          <cell r="AO225">
            <v>10</v>
          </cell>
          <cell r="AP225">
            <v>0</v>
          </cell>
        </row>
        <row r="226">
          <cell r="G226">
            <v>2536</v>
          </cell>
          <cell r="H226" t="str">
            <v>Direta/OSS</v>
          </cell>
          <cell r="I226">
            <v>300</v>
          </cell>
          <cell r="J226">
            <v>14</v>
          </cell>
          <cell r="K226">
            <v>600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4000</v>
          </cell>
          <cell r="V226">
            <v>40</v>
          </cell>
          <cell r="W226">
            <v>8000</v>
          </cell>
          <cell r="X226">
            <v>0</v>
          </cell>
          <cell r="Y226">
            <v>0</v>
          </cell>
          <cell r="Z226">
            <v>0</v>
          </cell>
          <cell r="AA226">
            <v>500</v>
          </cell>
          <cell r="AB226">
            <v>0</v>
          </cell>
          <cell r="AC226">
            <v>1000</v>
          </cell>
          <cell r="AD226">
            <v>250</v>
          </cell>
          <cell r="AE226">
            <v>0</v>
          </cell>
          <cell r="AF226">
            <v>500</v>
          </cell>
          <cell r="AG226">
            <v>0</v>
          </cell>
          <cell r="AH226">
            <v>0</v>
          </cell>
          <cell r="AI226" t="e">
            <v>#DIV/0!</v>
          </cell>
          <cell r="AJ226">
            <v>0</v>
          </cell>
          <cell r="AK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0</v>
          </cell>
        </row>
        <row r="227">
          <cell r="G227">
            <v>2737</v>
          </cell>
          <cell r="H227" t="str">
            <v>Direta/OSS</v>
          </cell>
          <cell r="I227">
            <v>0</v>
          </cell>
          <cell r="J227">
            <v>0</v>
          </cell>
          <cell r="K227">
            <v>0</v>
          </cell>
          <cell r="L227">
            <v>250</v>
          </cell>
          <cell r="M227">
            <v>54</v>
          </cell>
          <cell r="N227">
            <v>500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90</v>
          </cell>
          <cell r="V227">
            <v>0</v>
          </cell>
          <cell r="W227">
            <v>180</v>
          </cell>
          <cell r="X227">
            <v>90</v>
          </cell>
          <cell r="Y227">
            <v>316</v>
          </cell>
          <cell r="Z227">
            <v>180</v>
          </cell>
          <cell r="AA227">
            <v>80</v>
          </cell>
          <cell r="AB227">
            <v>104</v>
          </cell>
          <cell r="AC227">
            <v>160</v>
          </cell>
          <cell r="AD227">
            <v>250</v>
          </cell>
          <cell r="AE227">
            <v>25</v>
          </cell>
          <cell r="AF227">
            <v>500</v>
          </cell>
          <cell r="AG227">
            <v>0</v>
          </cell>
          <cell r="AH227">
            <v>0</v>
          </cell>
          <cell r="AI227" t="e">
            <v>#DIV/0!</v>
          </cell>
          <cell r="AJ227">
            <v>0</v>
          </cell>
          <cell r="AK227">
            <v>0</v>
          </cell>
          <cell r="AM227">
            <v>8.7605257717147153E-4</v>
          </cell>
          <cell r="AN227">
            <v>87.605257717147154</v>
          </cell>
          <cell r="AO227">
            <v>10</v>
          </cell>
          <cell r="AP227">
            <v>90</v>
          </cell>
        </row>
        <row r="228">
          <cell r="G228">
            <v>2138</v>
          </cell>
          <cell r="H228" t="str">
            <v>Direta/OSS</v>
          </cell>
          <cell r="I228">
            <v>10000</v>
          </cell>
          <cell r="J228">
            <v>665</v>
          </cell>
          <cell r="K228">
            <v>20000</v>
          </cell>
          <cell r="L228">
            <v>5000</v>
          </cell>
          <cell r="M228">
            <v>360</v>
          </cell>
          <cell r="N228">
            <v>10000</v>
          </cell>
          <cell r="O228">
            <v>12000</v>
          </cell>
          <cell r="P228">
            <v>0</v>
          </cell>
          <cell r="Q228">
            <v>24000</v>
          </cell>
          <cell r="R228">
            <v>6000</v>
          </cell>
          <cell r="S228">
            <v>0</v>
          </cell>
          <cell r="T228">
            <v>12000</v>
          </cell>
          <cell r="U228">
            <v>12000</v>
          </cell>
          <cell r="V228">
            <v>0</v>
          </cell>
          <cell r="W228">
            <v>24000</v>
          </cell>
          <cell r="X228">
            <v>12000</v>
          </cell>
          <cell r="Y228">
            <v>2</v>
          </cell>
          <cell r="Z228">
            <v>24000</v>
          </cell>
          <cell r="AA228">
            <v>15000</v>
          </cell>
          <cell r="AB228">
            <v>426</v>
          </cell>
          <cell r="AC228">
            <v>30000</v>
          </cell>
          <cell r="AD228">
            <v>12000</v>
          </cell>
          <cell r="AE228">
            <v>1830</v>
          </cell>
          <cell r="AF228">
            <v>24000</v>
          </cell>
          <cell r="AG228">
            <v>15</v>
          </cell>
          <cell r="AH228">
            <v>25</v>
          </cell>
          <cell r="AI228">
            <v>0.96</v>
          </cell>
          <cell r="AJ228">
            <v>25</v>
          </cell>
          <cell r="AK228">
            <v>24</v>
          </cell>
          <cell r="AM228">
            <v>1.7521051543429429E-2</v>
          </cell>
          <cell r="AN228">
            <v>1752.105154342943</v>
          </cell>
          <cell r="AO228">
            <v>10</v>
          </cell>
          <cell r="AP228">
            <v>1750</v>
          </cell>
        </row>
        <row r="229">
          <cell r="G229">
            <v>2435</v>
          </cell>
          <cell r="H229" t="str">
            <v>Direta/OSS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1000</v>
          </cell>
          <cell r="P229">
            <v>0</v>
          </cell>
          <cell r="Q229">
            <v>2000</v>
          </cell>
          <cell r="R229">
            <v>500</v>
          </cell>
          <cell r="S229">
            <v>0</v>
          </cell>
          <cell r="T229">
            <v>1000</v>
          </cell>
          <cell r="U229">
            <v>2500</v>
          </cell>
          <cell r="V229">
            <v>0</v>
          </cell>
          <cell r="W229">
            <v>5000</v>
          </cell>
          <cell r="X229">
            <v>0</v>
          </cell>
          <cell r="Y229">
            <v>0</v>
          </cell>
          <cell r="Z229">
            <v>0</v>
          </cell>
          <cell r="AA229">
            <v>1000</v>
          </cell>
          <cell r="AB229">
            <v>40</v>
          </cell>
          <cell r="AC229">
            <v>2000</v>
          </cell>
          <cell r="AD229">
            <v>0</v>
          </cell>
          <cell r="AE229">
            <v>0</v>
          </cell>
          <cell r="AF229">
            <v>0</v>
          </cell>
          <cell r="AG229">
            <v>12</v>
          </cell>
          <cell r="AH229">
            <v>15</v>
          </cell>
          <cell r="AI229">
            <v>1</v>
          </cell>
          <cell r="AJ229">
            <v>15</v>
          </cell>
          <cell r="AK229">
            <v>15</v>
          </cell>
          <cell r="AM229">
            <v>0</v>
          </cell>
          <cell r="AN229">
            <v>0</v>
          </cell>
          <cell r="AO229">
            <v>10</v>
          </cell>
          <cell r="AP229">
            <v>0</v>
          </cell>
        </row>
        <row r="230">
          <cell r="G230">
            <v>2734</v>
          </cell>
          <cell r="H230" t="str">
            <v>Direta/OSS</v>
          </cell>
          <cell r="I230">
            <v>1250</v>
          </cell>
          <cell r="J230">
            <v>0</v>
          </cell>
          <cell r="K230">
            <v>1500</v>
          </cell>
          <cell r="L230">
            <v>1250</v>
          </cell>
          <cell r="M230">
            <v>0</v>
          </cell>
          <cell r="N230">
            <v>1000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1250</v>
          </cell>
          <cell r="V230">
            <v>0</v>
          </cell>
          <cell r="W230">
            <v>2500</v>
          </cell>
          <cell r="X230">
            <v>1250</v>
          </cell>
          <cell r="Y230">
            <v>0</v>
          </cell>
          <cell r="Z230">
            <v>1000</v>
          </cell>
          <cell r="AA230">
            <v>1250</v>
          </cell>
          <cell r="AB230">
            <v>0</v>
          </cell>
          <cell r="AC230">
            <v>1500</v>
          </cell>
          <cell r="AD230">
            <v>1250</v>
          </cell>
          <cell r="AE230">
            <v>0</v>
          </cell>
          <cell r="AF230">
            <v>2500</v>
          </cell>
          <cell r="AG230">
            <v>0</v>
          </cell>
          <cell r="AH230">
            <v>5</v>
          </cell>
          <cell r="AI230">
            <v>0.8</v>
          </cell>
          <cell r="AJ230">
            <v>5</v>
          </cell>
          <cell r="AK230">
            <v>4</v>
          </cell>
          <cell r="AM230">
            <v>1.7521051543429431E-3</v>
          </cell>
          <cell r="AN230">
            <v>175.21051543429431</v>
          </cell>
          <cell r="AO230">
            <v>10</v>
          </cell>
          <cell r="AP230">
            <v>180</v>
          </cell>
        </row>
        <row r="231">
          <cell r="G231">
            <v>2804</v>
          </cell>
          <cell r="H231" t="str">
            <v>Direta/OSS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800</v>
          </cell>
          <cell r="V231">
            <v>1531</v>
          </cell>
          <cell r="W231">
            <v>800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5</v>
          </cell>
          <cell r="AH231">
            <v>0</v>
          </cell>
          <cell r="AI231" t="e">
            <v>#DIV/0!</v>
          </cell>
          <cell r="AJ231">
            <v>5</v>
          </cell>
          <cell r="AK231">
            <v>5</v>
          </cell>
          <cell r="AM231">
            <v>0</v>
          </cell>
          <cell r="AN231">
            <v>0</v>
          </cell>
          <cell r="AO231">
            <v>10</v>
          </cell>
          <cell r="AP231">
            <v>0</v>
          </cell>
        </row>
        <row r="232">
          <cell r="G232">
            <v>2505</v>
          </cell>
          <cell r="H232" t="str">
            <v>Direta/OSS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150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150</v>
          </cell>
          <cell r="V232">
            <v>40</v>
          </cell>
          <cell r="W232">
            <v>300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250</v>
          </cell>
          <cell r="AD232">
            <v>0</v>
          </cell>
          <cell r="AE232">
            <v>0</v>
          </cell>
          <cell r="AF232">
            <v>150</v>
          </cell>
          <cell r="AG232">
            <v>2</v>
          </cell>
          <cell r="AH232">
            <v>0</v>
          </cell>
          <cell r="AI232" t="e">
            <v>#DIV/0!</v>
          </cell>
          <cell r="AJ232">
            <v>2</v>
          </cell>
          <cell r="AK232">
            <v>2</v>
          </cell>
          <cell r="AM232">
            <v>2.6281577315144148E-4</v>
          </cell>
          <cell r="AN232">
            <v>26.281577315144148</v>
          </cell>
          <cell r="AO232">
            <v>10</v>
          </cell>
          <cell r="AP232">
            <v>30</v>
          </cell>
        </row>
        <row r="233">
          <cell r="G233">
            <v>2039</v>
          </cell>
          <cell r="H233" t="str">
            <v>Direta/OSS</v>
          </cell>
          <cell r="I233">
            <v>2500</v>
          </cell>
          <cell r="J233">
            <v>0</v>
          </cell>
          <cell r="K233">
            <v>5000</v>
          </cell>
          <cell r="L233">
            <v>1250</v>
          </cell>
          <cell r="M233">
            <v>0</v>
          </cell>
          <cell r="N233">
            <v>2500</v>
          </cell>
          <cell r="O233">
            <v>4165</v>
          </cell>
          <cell r="P233">
            <v>0</v>
          </cell>
          <cell r="Q233">
            <v>8330</v>
          </cell>
          <cell r="R233">
            <v>2080</v>
          </cell>
          <cell r="S233">
            <v>0</v>
          </cell>
          <cell r="T233">
            <v>4160</v>
          </cell>
          <cell r="U233">
            <v>18060</v>
          </cell>
          <cell r="V233">
            <v>440</v>
          </cell>
          <cell r="W233">
            <v>30904</v>
          </cell>
          <cell r="X233">
            <v>6463</v>
          </cell>
          <cell r="Y233">
            <v>0</v>
          </cell>
          <cell r="Z233">
            <v>5200</v>
          </cell>
          <cell r="AA233">
            <v>13500</v>
          </cell>
          <cell r="AB233">
            <v>1159</v>
          </cell>
          <cell r="AC233">
            <v>25854</v>
          </cell>
          <cell r="AD233">
            <v>4972</v>
          </cell>
          <cell r="AE233">
            <v>668</v>
          </cell>
          <cell r="AF233">
            <v>9944</v>
          </cell>
          <cell r="AG233">
            <v>169</v>
          </cell>
          <cell r="AH233">
            <v>169</v>
          </cell>
          <cell r="AI233">
            <v>0.78698224852071008</v>
          </cell>
          <cell r="AJ233">
            <v>169</v>
          </cell>
          <cell r="AK233">
            <v>133</v>
          </cell>
          <cell r="AM233">
            <v>4.3802628858573573E-3</v>
          </cell>
          <cell r="AN233">
            <v>438.02628858573576</v>
          </cell>
          <cell r="AO233">
            <v>10</v>
          </cell>
          <cell r="AP233">
            <v>440</v>
          </cell>
        </row>
        <row r="234">
          <cell r="G234">
            <v>2711</v>
          </cell>
          <cell r="H234" t="str">
            <v>Direta/OSS</v>
          </cell>
          <cell r="I234">
            <v>6000</v>
          </cell>
          <cell r="J234">
            <v>0</v>
          </cell>
          <cell r="K234">
            <v>12000</v>
          </cell>
          <cell r="L234">
            <v>3000</v>
          </cell>
          <cell r="M234">
            <v>0</v>
          </cell>
          <cell r="N234">
            <v>6000</v>
          </cell>
          <cell r="O234">
            <v>5000</v>
          </cell>
          <cell r="P234">
            <v>0</v>
          </cell>
          <cell r="Q234">
            <v>10000</v>
          </cell>
          <cell r="R234">
            <v>2500</v>
          </cell>
          <cell r="S234">
            <v>0</v>
          </cell>
          <cell r="T234">
            <v>5000</v>
          </cell>
          <cell r="U234">
            <v>2000</v>
          </cell>
          <cell r="V234">
            <v>0</v>
          </cell>
          <cell r="W234">
            <v>4000</v>
          </cell>
          <cell r="X234">
            <v>600</v>
          </cell>
          <cell r="Y234">
            <v>0</v>
          </cell>
          <cell r="Z234">
            <v>1200</v>
          </cell>
          <cell r="AA234">
            <v>1200</v>
          </cell>
          <cell r="AB234">
            <v>0</v>
          </cell>
          <cell r="AC234">
            <v>2400</v>
          </cell>
          <cell r="AD234">
            <v>2400</v>
          </cell>
          <cell r="AE234">
            <v>0</v>
          </cell>
          <cell r="AF234">
            <v>4800</v>
          </cell>
          <cell r="AG234">
            <v>3</v>
          </cell>
          <cell r="AH234">
            <v>3</v>
          </cell>
          <cell r="AI234">
            <v>0</v>
          </cell>
          <cell r="AJ234">
            <v>3</v>
          </cell>
          <cell r="AK234">
            <v>0</v>
          </cell>
          <cell r="AM234">
            <v>1.0512630926057658E-2</v>
          </cell>
          <cell r="AN234">
            <v>1051.2630926057657</v>
          </cell>
          <cell r="AO234">
            <v>10</v>
          </cell>
          <cell r="AP234">
            <v>1050</v>
          </cell>
        </row>
        <row r="235">
          <cell r="G235">
            <v>2434</v>
          </cell>
          <cell r="H235" t="str">
            <v>Direta/OSS</v>
          </cell>
          <cell r="I235">
            <v>300</v>
          </cell>
          <cell r="J235">
            <v>0</v>
          </cell>
          <cell r="K235">
            <v>600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4000</v>
          </cell>
          <cell r="V235">
            <v>0</v>
          </cell>
          <cell r="W235">
            <v>8000</v>
          </cell>
          <cell r="X235">
            <v>0</v>
          </cell>
          <cell r="Y235">
            <v>0</v>
          </cell>
          <cell r="Z235">
            <v>0</v>
          </cell>
          <cell r="AA235">
            <v>500</v>
          </cell>
          <cell r="AB235">
            <v>0</v>
          </cell>
          <cell r="AC235">
            <v>1000</v>
          </cell>
          <cell r="AD235">
            <v>250</v>
          </cell>
          <cell r="AE235">
            <v>0</v>
          </cell>
          <cell r="AF235">
            <v>500</v>
          </cell>
          <cell r="AG235">
            <v>0</v>
          </cell>
          <cell r="AH235">
            <v>0</v>
          </cell>
          <cell r="AI235" t="e">
            <v>#DIV/0!</v>
          </cell>
          <cell r="AJ235">
            <v>0</v>
          </cell>
          <cell r="AK235">
            <v>0</v>
          </cell>
          <cell r="AM235">
            <v>0</v>
          </cell>
          <cell r="AN235">
            <v>0</v>
          </cell>
          <cell r="AO235">
            <v>10</v>
          </cell>
          <cell r="AP235">
            <v>0</v>
          </cell>
        </row>
        <row r="236">
          <cell r="G236">
            <v>2549</v>
          </cell>
          <cell r="H236" t="str">
            <v>Priv.s. fins lucrativos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2638</v>
          </cell>
          <cell r="V236">
            <v>620</v>
          </cell>
          <cell r="W236">
            <v>5500</v>
          </cell>
          <cell r="X236">
            <v>0</v>
          </cell>
          <cell r="Y236">
            <v>0</v>
          </cell>
          <cell r="Z236">
            <v>0</v>
          </cell>
          <cell r="AA236">
            <v>75</v>
          </cell>
          <cell r="AB236">
            <v>0</v>
          </cell>
          <cell r="AC236">
            <v>150</v>
          </cell>
          <cell r="AD236">
            <v>229</v>
          </cell>
          <cell r="AE236">
            <v>101</v>
          </cell>
          <cell r="AF236">
            <v>500</v>
          </cell>
          <cell r="AG236">
            <v>20</v>
          </cell>
          <cell r="AH236">
            <v>20</v>
          </cell>
          <cell r="AI236">
            <v>0.5</v>
          </cell>
          <cell r="AJ236">
            <v>20</v>
          </cell>
          <cell r="AK236">
            <v>10</v>
          </cell>
          <cell r="AM236">
            <v>0</v>
          </cell>
          <cell r="AN236">
            <v>0</v>
          </cell>
          <cell r="AO236">
            <v>10</v>
          </cell>
          <cell r="AP236">
            <v>0</v>
          </cell>
        </row>
        <row r="237">
          <cell r="G237">
            <v>2647</v>
          </cell>
          <cell r="H237" t="str">
            <v>Priv.s. fins lucrativos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2060</v>
          </cell>
          <cell r="V237">
            <v>236</v>
          </cell>
          <cell r="W237">
            <v>4120</v>
          </cell>
          <cell r="X237">
            <v>0</v>
          </cell>
          <cell r="Y237">
            <v>0</v>
          </cell>
          <cell r="Z237">
            <v>0</v>
          </cell>
          <cell r="AA237">
            <v>1312</v>
          </cell>
          <cell r="AB237">
            <v>558</v>
          </cell>
          <cell r="AC237">
            <v>2624</v>
          </cell>
          <cell r="AD237">
            <v>1107</v>
          </cell>
          <cell r="AE237">
            <v>456</v>
          </cell>
          <cell r="AF237">
            <v>750</v>
          </cell>
          <cell r="AG237">
            <v>3</v>
          </cell>
          <cell r="AH237">
            <v>3</v>
          </cell>
          <cell r="AI237">
            <v>1</v>
          </cell>
          <cell r="AJ237">
            <v>3</v>
          </cell>
          <cell r="AK237">
            <v>3</v>
          </cell>
          <cell r="AM237">
            <v>0</v>
          </cell>
          <cell r="AN237">
            <v>0</v>
          </cell>
          <cell r="AO237">
            <v>10</v>
          </cell>
          <cell r="AP237">
            <v>0</v>
          </cell>
        </row>
        <row r="238">
          <cell r="G238">
            <v>1959</v>
          </cell>
          <cell r="H238" t="str">
            <v>Priv.s. fins lucrativos</v>
          </cell>
          <cell r="I238">
            <v>1313</v>
          </cell>
          <cell r="J238">
            <v>355</v>
          </cell>
          <cell r="K238">
            <v>1523</v>
          </cell>
          <cell r="L238">
            <v>1877</v>
          </cell>
          <cell r="M238">
            <v>110</v>
          </cell>
          <cell r="N238">
            <v>3392</v>
          </cell>
          <cell r="O238">
            <v>2000</v>
          </cell>
          <cell r="P238">
            <v>57</v>
          </cell>
          <cell r="Q238">
            <v>1490</v>
          </cell>
          <cell r="R238">
            <v>0</v>
          </cell>
          <cell r="S238">
            <v>0</v>
          </cell>
          <cell r="T238">
            <v>0</v>
          </cell>
          <cell r="U238">
            <v>6071</v>
          </cell>
          <cell r="V238">
            <v>557</v>
          </cell>
          <cell r="W238">
            <v>9161</v>
          </cell>
          <cell r="X238">
            <v>0</v>
          </cell>
          <cell r="Y238">
            <v>0</v>
          </cell>
          <cell r="Z238">
            <v>0</v>
          </cell>
          <cell r="AA238">
            <v>1157</v>
          </cell>
          <cell r="AB238">
            <v>539</v>
          </cell>
          <cell r="AC238">
            <v>1582</v>
          </cell>
          <cell r="AD238">
            <v>2609</v>
          </cell>
          <cell r="AE238">
            <v>304</v>
          </cell>
          <cell r="AF238">
            <v>5220</v>
          </cell>
          <cell r="AG238">
            <v>0</v>
          </cell>
          <cell r="AH238">
            <v>27</v>
          </cell>
          <cell r="AI238">
            <v>0.81481481481481477</v>
          </cell>
          <cell r="AJ238">
            <v>27</v>
          </cell>
          <cell r="AK238">
            <v>22</v>
          </cell>
          <cell r="AM238">
            <v>5.9431406835312632E-3</v>
          </cell>
          <cell r="AN238">
            <v>594.31406835312634</v>
          </cell>
          <cell r="AO238">
            <v>10</v>
          </cell>
          <cell r="AP238">
            <v>590</v>
          </cell>
        </row>
        <row r="239">
          <cell r="G239">
            <v>1955</v>
          </cell>
          <cell r="H239" t="str">
            <v>Priv.s. fins lucrativos</v>
          </cell>
          <cell r="I239">
            <v>0</v>
          </cell>
          <cell r="J239">
            <v>0</v>
          </cell>
          <cell r="K239">
            <v>0</v>
          </cell>
          <cell r="L239">
            <v>2000</v>
          </cell>
          <cell r="M239">
            <v>50</v>
          </cell>
          <cell r="N239">
            <v>4000</v>
          </cell>
          <cell r="O239">
            <v>1000</v>
          </cell>
          <cell r="P239">
            <v>100</v>
          </cell>
          <cell r="Q239">
            <v>2000</v>
          </cell>
          <cell r="R239">
            <v>0</v>
          </cell>
          <cell r="S239">
            <v>0</v>
          </cell>
          <cell r="T239">
            <v>0</v>
          </cell>
          <cell r="U239">
            <v>1500</v>
          </cell>
          <cell r="V239">
            <v>13</v>
          </cell>
          <cell r="W239">
            <v>3000</v>
          </cell>
          <cell r="X239">
            <v>0</v>
          </cell>
          <cell r="Y239">
            <v>0</v>
          </cell>
          <cell r="Z239">
            <v>0</v>
          </cell>
          <cell r="AA239">
            <v>1000</v>
          </cell>
          <cell r="AB239">
            <v>300</v>
          </cell>
          <cell r="AC239">
            <v>2000</v>
          </cell>
          <cell r="AD239">
            <v>1000</v>
          </cell>
          <cell r="AE239">
            <v>0</v>
          </cell>
          <cell r="AF239">
            <v>2000</v>
          </cell>
          <cell r="AG239">
            <v>11</v>
          </cell>
          <cell r="AH239">
            <v>11</v>
          </cell>
          <cell r="AI239">
            <v>0.81818181818181823</v>
          </cell>
          <cell r="AJ239">
            <v>11</v>
          </cell>
          <cell r="AK239">
            <v>9</v>
          </cell>
          <cell r="AM239">
            <v>7.0084206173717722E-3</v>
          </cell>
          <cell r="AN239">
            <v>700.84206173717723</v>
          </cell>
          <cell r="AO239">
            <v>10</v>
          </cell>
          <cell r="AP239">
            <v>700</v>
          </cell>
        </row>
        <row r="240">
          <cell r="G240">
            <v>2094</v>
          </cell>
          <cell r="H240" t="str">
            <v>Priv.s. fins lucrativos</v>
          </cell>
          <cell r="I240">
            <v>4000</v>
          </cell>
          <cell r="J240">
            <v>275</v>
          </cell>
          <cell r="K240">
            <v>8000</v>
          </cell>
          <cell r="L240">
            <v>2000</v>
          </cell>
          <cell r="M240">
            <v>147</v>
          </cell>
          <cell r="N240">
            <v>4000</v>
          </cell>
          <cell r="O240">
            <v>50</v>
          </cell>
          <cell r="P240">
            <v>0</v>
          </cell>
          <cell r="Q240">
            <v>200</v>
          </cell>
          <cell r="R240">
            <v>0</v>
          </cell>
          <cell r="S240">
            <v>0</v>
          </cell>
          <cell r="T240">
            <v>0</v>
          </cell>
          <cell r="U240">
            <v>6500</v>
          </cell>
          <cell r="V240">
            <v>260</v>
          </cell>
          <cell r="W240">
            <v>13000</v>
          </cell>
          <cell r="X240">
            <v>0</v>
          </cell>
          <cell r="Y240">
            <v>0</v>
          </cell>
          <cell r="Z240">
            <v>0</v>
          </cell>
          <cell r="AA240">
            <v>2700</v>
          </cell>
          <cell r="AB240">
            <v>0</v>
          </cell>
          <cell r="AC240">
            <v>5400</v>
          </cell>
          <cell r="AD240">
            <v>550</v>
          </cell>
          <cell r="AE240">
            <v>193</v>
          </cell>
          <cell r="AF240">
            <v>1100</v>
          </cell>
          <cell r="AG240">
            <v>0</v>
          </cell>
          <cell r="AH240">
            <v>22</v>
          </cell>
          <cell r="AI240">
            <v>0.90909090909090906</v>
          </cell>
          <cell r="AJ240">
            <v>22</v>
          </cell>
          <cell r="AK240">
            <v>20</v>
          </cell>
          <cell r="AM240">
            <v>7.0084206173717722E-3</v>
          </cell>
          <cell r="AN240">
            <v>700.84206173717723</v>
          </cell>
          <cell r="AO240">
            <v>10</v>
          </cell>
          <cell r="AP240">
            <v>700</v>
          </cell>
        </row>
        <row r="241">
          <cell r="G241">
            <v>1745</v>
          </cell>
          <cell r="H241" t="str">
            <v>Priv.s. fins lucrativos</v>
          </cell>
          <cell r="I241">
            <v>9750</v>
          </cell>
          <cell r="J241">
            <v>700</v>
          </cell>
          <cell r="K241">
            <v>19500</v>
          </cell>
          <cell r="L241">
            <v>4875</v>
          </cell>
          <cell r="M241">
            <v>0</v>
          </cell>
          <cell r="N241">
            <v>9750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6240</v>
          </cell>
          <cell r="V241">
            <v>0</v>
          </cell>
          <cell r="W241">
            <v>12480</v>
          </cell>
          <cell r="X241">
            <v>0</v>
          </cell>
          <cell r="Y241">
            <v>0</v>
          </cell>
          <cell r="Z241">
            <v>0</v>
          </cell>
          <cell r="AA241">
            <v>3900</v>
          </cell>
          <cell r="AB241">
            <v>0</v>
          </cell>
          <cell r="AC241">
            <v>7800</v>
          </cell>
          <cell r="AD241">
            <v>6240</v>
          </cell>
          <cell r="AE241">
            <v>1273</v>
          </cell>
          <cell r="AF241">
            <v>12480</v>
          </cell>
          <cell r="AG241">
            <v>16</v>
          </cell>
          <cell r="AH241">
            <v>10</v>
          </cell>
          <cell r="AI241">
            <v>1</v>
          </cell>
          <cell r="AJ241">
            <v>16</v>
          </cell>
          <cell r="AK241">
            <v>16</v>
          </cell>
          <cell r="AM241">
            <v>1.7083025254843693E-2</v>
          </cell>
          <cell r="AN241">
            <v>1708.3025254843692</v>
          </cell>
          <cell r="AO241">
            <v>10</v>
          </cell>
          <cell r="AP241">
            <v>1710</v>
          </cell>
        </row>
        <row r="242">
          <cell r="G242">
            <v>2045</v>
          </cell>
          <cell r="H242" t="str">
            <v>Priv.s. fins lucrativos</v>
          </cell>
          <cell r="I242">
            <v>9000</v>
          </cell>
          <cell r="J242">
            <v>0</v>
          </cell>
          <cell r="K242">
            <v>18000</v>
          </cell>
          <cell r="L242">
            <v>7530</v>
          </cell>
          <cell r="M242">
            <v>7525</v>
          </cell>
          <cell r="N242">
            <v>7530</v>
          </cell>
          <cell r="O242">
            <v>5010</v>
          </cell>
          <cell r="P242">
            <v>3000</v>
          </cell>
          <cell r="Q242">
            <v>5010</v>
          </cell>
          <cell r="R242">
            <v>2580</v>
          </cell>
          <cell r="S242">
            <v>0</v>
          </cell>
          <cell r="T242">
            <v>5160</v>
          </cell>
          <cell r="U242">
            <v>2640</v>
          </cell>
          <cell r="V242">
            <v>3235</v>
          </cell>
          <cell r="W242">
            <v>5280</v>
          </cell>
          <cell r="X242">
            <v>3900</v>
          </cell>
          <cell r="Y242">
            <v>5984</v>
          </cell>
          <cell r="Z242">
            <v>3900</v>
          </cell>
          <cell r="AA242">
            <v>630</v>
          </cell>
          <cell r="AB242">
            <v>0</v>
          </cell>
          <cell r="AC242">
            <v>1260</v>
          </cell>
          <cell r="AD242">
            <v>4000</v>
          </cell>
          <cell r="AE242">
            <v>4255</v>
          </cell>
          <cell r="AF242">
            <v>4000</v>
          </cell>
          <cell r="AG242">
            <v>60</v>
          </cell>
          <cell r="AH242">
            <v>20</v>
          </cell>
          <cell r="AI242">
            <v>0.65</v>
          </cell>
          <cell r="AJ242">
            <v>60</v>
          </cell>
          <cell r="AK242">
            <v>39</v>
          </cell>
          <cell r="AM242">
            <v>1.3193351812202362E-2</v>
          </cell>
          <cell r="AN242">
            <v>1319.3351812202361</v>
          </cell>
          <cell r="AO242">
            <v>10</v>
          </cell>
          <cell r="AP242">
            <v>1320</v>
          </cell>
        </row>
        <row r="243">
          <cell r="G243">
            <v>774</v>
          </cell>
          <cell r="H243" t="str">
            <v>Priv.s. fins lucrativos</v>
          </cell>
          <cell r="I243">
            <v>22</v>
          </cell>
          <cell r="J243">
            <v>42</v>
          </cell>
          <cell r="K243">
            <v>37</v>
          </cell>
          <cell r="L243">
            <v>0</v>
          </cell>
          <cell r="M243">
            <v>0</v>
          </cell>
          <cell r="N243">
            <v>0</v>
          </cell>
          <cell r="O243">
            <v>59</v>
          </cell>
          <cell r="P243">
            <v>10</v>
          </cell>
          <cell r="Q243">
            <v>110</v>
          </cell>
          <cell r="R243">
            <v>0</v>
          </cell>
          <cell r="S243">
            <v>0</v>
          </cell>
          <cell r="T243">
            <v>0</v>
          </cell>
          <cell r="U243">
            <v>490</v>
          </cell>
          <cell r="V243">
            <v>108</v>
          </cell>
          <cell r="W243">
            <v>910</v>
          </cell>
          <cell r="X243">
            <v>0</v>
          </cell>
          <cell r="Y243">
            <v>0</v>
          </cell>
          <cell r="Z243">
            <v>0</v>
          </cell>
          <cell r="AA243">
            <v>5899</v>
          </cell>
          <cell r="AB243">
            <v>15</v>
          </cell>
          <cell r="AC243">
            <v>7850</v>
          </cell>
          <cell r="AD243">
            <v>112</v>
          </cell>
          <cell r="AE243">
            <v>5</v>
          </cell>
          <cell r="AF243">
            <v>225</v>
          </cell>
          <cell r="AG243">
            <v>21</v>
          </cell>
          <cell r="AH243">
            <v>7</v>
          </cell>
          <cell r="AI243">
            <v>1</v>
          </cell>
          <cell r="AJ243">
            <v>21</v>
          </cell>
          <cell r="AK243">
            <v>21</v>
          </cell>
          <cell r="AM243">
            <v>0</v>
          </cell>
          <cell r="AN243">
            <v>0</v>
          </cell>
          <cell r="AO243">
            <v>10</v>
          </cell>
          <cell r="AP243">
            <v>0</v>
          </cell>
        </row>
        <row r="244">
          <cell r="G244">
            <v>2201</v>
          </cell>
          <cell r="H244" t="str">
            <v>Priv.s. fins lucrativos</v>
          </cell>
          <cell r="I244">
            <v>50</v>
          </cell>
          <cell r="J244">
            <v>18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400</v>
          </cell>
          <cell r="P244">
            <v>31</v>
          </cell>
          <cell r="Q244">
            <v>800</v>
          </cell>
          <cell r="R244">
            <v>0</v>
          </cell>
          <cell r="S244">
            <v>0</v>
          </cell>
          <cell r="T244">
            <v>0</v>
          </cell>
          <cell r="U244">
            <v>150</v>
          </cell>
          <cell r="V244">
            <v>252</v>
          </cell>
          <cell r="W244">
            <v>300</v>
          </cell>
          <cell r="X244">
            <v>0</v>
          </cell>
          <cell r="Y244">
            <v>0</v>
          </cell>
          <cell r="Z244">
            <v>0</v>
          </cell>
          <cell r="AA244">
            <v>400</v>
          </cell>
          <cell r="AB244">
            <v>452</v>
          </cell>
          <cell r="AC244">
            <v>800</v>
          </cell>
          <cell r="AD244">
            <v>0</v>
          </cell>
          <cell r="AE244">
            <v>25</v>
          </cell>
          <cell r="AF244">
            <v>0</v>
          </cell>
          <cell r="AG244">
            <v>12</v>
          </cell>
          <cell r="AH244">
            <v>7</v>
          </cell>
          <cell r="AI244">
            <v>0.8571428571428571</v>
          </cell>
          <cell r="AJ244">
            <v>12</v>
          </cell>
          <cell r="AK244">
            <v>10.285714285714285</v>
          </cell>
          <cell r="AM244">
            <v>0</v>
          </cell>
          <cell r="AN244">
            <v>0</v>
          </cell>
          <cell r="AO244">
            <v>10</v>
          </cell>
          <cell r="AP244">
            <v>0</v>
          </cell>
        </row>
        <row r="245">
          <cell r="G245">
            <v>2015</v>
          </cell>
          <cell r="H245" t="str">
            <v>Priv.s. fins lucrativos</v>
          </cell>
          <cell r="I245">
            <v>2500</v>
          </cell>
          <cell r="J245">
            <v>1000</v>
          </cell>
          <cell r="K245">
            <v>5000</v>
          </cell>
          <cell r="L245">
            <v>300</v>
          </cell>
          <cell r="M245">
            <v>500</v>
          </cell>
          <cell r="N245">
            <v>600</v>
          </cell>
          <cell r="O245">
            <v>150</v>
          </cell>
          <cell r="P245">
            <v>1000</v>
          </cell>
          <cell r="Q245">
            <v>300</v>
          </cell>
          <cell r="R245">
            <v>0</v>
          </cell>
          <cell r="S245">
            <v>0</v>
          </cell>
          <cell r="T245">
            <v>0</v>
          </cell>
          <cell r="U245">
            <v>2500</v>
          </cell>
          <cell r="V245">
            <v>342</v>
          </cell>
          <cell r="W245">
            <v>5000</v>
          </cell>
          <cell r="X245">
            <v>150</v>
          </cell>
          <cell r="Y245">
            <v>500</v>
          </cell>
          <cell r="Z245">
            <v>300</v>
          </cell>
          <cell r="AA245">
            <v>0</v>
          </cell>
          <cell r="AB245">
            <v>0</v>
          </cell>
          <cell r="AC245">
            <v>0</v>
          </cell>
          <cell r="AD245">
            <v>30</v>
          </cell>
          <cell r="AE245">
            <v>400</v>
          </cell>
          <cell r="AF245">
            <v>60</v>
          </cell>
          <cell r="AG245">
            <v>0</v>
          </cell>
          <cell r="AH245">
            <v>11</v>
          </cell>
          <cell r="AI245">
            <v>1</v>
          </cell>
          <cell r="AJ245">
            <v>11</v>
          </cell>
          <cell r="AK245">
            <v>11</v>
          </cell>
          <cell r="AM245">
            <v>1.0512630926057659E-3</v>
          </cell>
          <cell r="AN245">
            <v>105.12630926057659</v>
          </cell>
          <cell r="AO245">
            <v>10</v>
          </cell>
          <cell r="AP245">
            <v>110</v>
          </cell>
        </row>
        <row r="246">
          <cell r="G246">
            <v>1839</v>
          </cell>
          <cell r="H246" t="str">
            <v>Priv.s. fins lucrativos</v>
          </cell>
          <cell r="I246">
            <v>0</v>
          </cell>
          <cell r="J246">
            <v>0</v>
          </cell>
          <cell r="K246">
            <v>0</v>
          </cell>
          <cell r="L246">
            <v>50</v>
          </cell>
          <cell r="M246">
            <v>0</v>
          </cell>
          <cell r="N246">
            <v>50</v>
          </cell>
          <cell r="O246">
            <v>30</v>
          </cell>
          <cell r="P246">
            <v>0</v>
          </cell>
          <cell r="Q246">
            <v>30</v>
          </cell>
          <cell r="R246">
            <v>0</v>
          </cell>
          <cell r="S246">
            <v>0</v>
          </cell>
          <cell r="T246">
            <v>0</v>
          </cell>
          <cell r="U246">
            <v>300</v>
          </cell>
          <cell r="V246">
            <v>0</v>
          </cell>
          <cell r="W246">
            <v>300</v>
          </cell>
          <cell r="X246">
            <v>0</v>
          </cell>
          <cell r="Y246">
            <v>0</v>
          </cell>
          <cell r="Z246">
            <v>0</v>
          </cell>
          <cell r="AA246">
            <v>140</v>
          </cell>
          <cell r="AB246">
            <v>0</v>
          </cell>
          <cell r="AC246">
            <v>140</v>
          </cell>
          <cell r="AD246">
            <v>50</v>
          </cell>
          <cell r="AE246">
            <v>16</v>
          </cell>
          <cell r="AF246">
            <v>34</v>
          </cell>
          <cell r="AG246">
            <v>6</v>
          </cell>
          <cell r="AH246">
            <v>4</v>
          </cell>
          <cell r="AI246">
            <v>1</v>
          </cell>
          <cell r="AJ246">
            <v>6</v>
          </cell>
          <cell r="AK246">
            <v>6</v>
          </cell>
          <cell r="AM246">
            <v>8.7605257717147155E-5</v>
          </cell>
          <cell r="AN246">
            <v>8.7605257717147147</v>
          </cell>
          <cell r="AO246">
            <v>10</v>
          </cell>
          <cell r="AP246">
            <v>20</v>
          </cell>
        </row>
        <row r="247">
          <cell r="G247">
            <v>2017</v>
          </cell>
          <cell r="H247" t="str">
            <v>Priv.s. fins lucrativos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50</v>
          </cell>
          <cell r="O247">
            <v>0</v>
          </cell>
          <cell r="P247">
            <v>0</v>
          </cell>
          <cell r="Q247">
            <v>50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10</v>
          </cell>
          <cell r="AB247">
            <v>10</v>
          </cell>
          <cell r="AC247">
            <v>150</v>
          </cell>
          <cell r="AD247">
            <v>0</v>
          </cell>
          <cell r="AE247">
            <v>0</v>
          </cell>
          <cell r="AF247">
            <v>50</v>
          </cell>
          <cell r="AG247">
            <v>0</v>
          </cell>
          <cell r="AH247">
            <v>0</v>
          </cell>
          <cell r="AI247" t="e">
            <v>#DIV/0!</v>
          </cell>
          <cell r="AJ247">
            <v>0</v>
          </cell>
          <cell r="AK247">
            <v>0</v>
          </cell>
          <cell r="AM247">
            <v>8.7605257717147155E-5</v>
          </cell>
          <cell r="AN247">
            <v>8.7605257717147147</v>
          </cell>
          <cell r="AO247">
            <v>10</v>
          </cell>
          <cell r="AP247">
            <v>20</v>
          </cell>
        </row>
        <row r="248">
          <cell r="G248">
            <v>2074</v>
          </cell>
          <cell r="H248" t="str">
            <v>Priv.s. fins lucrativos</v>
          </cell>
          <cell r="I248">
            <v>0</v>
          </cell>
          <cell r="J248">
            <v>0</v>
          </cell>
          <cell r="K248">
            <v>0</v>
          </cell>
          <cell r="L248">
            <v>15</v>
          </cell>
          <cell r="M248">
            <v>0</v>
          </cell>
          <cell r="N248">
            <v>30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50</v>
          </cell>
          <cell r="V248">
            <v>22</v>
          </cell>
          <cell r="W248">
            <v>100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15</v>
          </cell>
          <cell r="AE248">
            <v>0</v>
          </cell>
          <cell r="AF248">
            <v>30</v>
          </cell>
          <cell r="AG248">
            <v>0</v>
          </cell>
          <cell r="AH248">
            <v>0</v>
          </cell>
          <cell r="AI248" t="e">
            <v>#DIV/0!</v>
          </cell>
          <cell r="AJ248">
            <v>0</v>
          </cell>
          <cell r="AK248">
            <v>0</v>
          </cell>
          <cell r="AM248">
            <v>5.2563154630288295E-5</v>
          </cell>
          <cell r="AN248">
            <v>5.2563154630288293</v>
          </cell>
          <cell r="AO248">
            <v>10</v>
          </cell>
          <cell r="AP248">
            <v>30</v>
          </cell>
        </row>
        <row r="249">
          <cell r="G249">
            <v>2110</v>
          </cell>
          <cell r="H249" t="str">
            <v>Priv.s. fins lucrativos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126</v>
          </cell>
          <cell r="N249">
            <v>600</v>
          </cell>
          <cell r="O249">
            <v>328</v>
          </cell>
          <cell r="P249">
            <v>77</v>
          </cell>
          <cell r="Q249">
            <v>486</v>
          </cell>
          <cell r="R249">
            <v>0</v>
          </cell>
          <cell r="S249">
            <v>0</v>
          </cell>
          <cell r="T249">
            <v>200</v>
          </cell>
          <cell r="U249">
            <v>2069</v>
          </cell>
          <cell r="V249">
            <v>151</v>
          </cell>
          <cell r="W249">
            <v>4138</v>
          </cell>
          <cell r="X249">
            <v>0</v>
          </cell>
          <cell r="Y249">
            <v>0</v>
          </cell>
          <cell r="Z249">
            <v>0</v>
          </cell>
          <cell r="AA249">
            <v>1259</v>
          </cell>
          <cell r="AB249">
            <v>70</v>
          </cell>
          <cell r="AC249">
            <v>70</v>
          </cell>
          <cell r="AD249">
            <v>496</v>
          </cell>
          <cell r="AE249">
            <v>181</v>
          </cell>
          <cell r="AF249">
            <v>992</v>
          </cell>
          <cell r="AG249">
            <v>29</v>
          </cell>
          <cell r="AH249">
            <v>40</v>
          </cell>
          <cell r="AI249">
            <v>0.6</v>
          </cell>
          <cell r="AJ249">
            <v>40</v>
          </cell>
          <cell r="AK249">
            <v>24</v>
          </cell>
          <cell r="AM249">
            <v>1.0512630926057659E-3</v>
          </cell>
          <cell r="AN249">
            <v>105.12630926057659</v>
          </cell>
          <cell r="AO249">
            <v>10</v>
          </cell>
          <cell r="AP249">
            <v>110</v>
          </cell>
        </row>
        <row r="250">
          <cell r="G250">
            <v>2135</v>
          </cell>
          <cell r="H250" t="str">
            <v>Priv.s. fins lucrativos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100</v>
          </cell>
          <cell r="V250">
            <v>35</v>
          </cell>
          <cell r="W250">
            <v>200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100</v>
          </cell>
          <cell r="AE250">
            <v>0</v>
          </cell>
          <cell r="AF250">
            <v>200</v>
          </cell>
          <cell r="AG250">
            <v>0</v>
          </cell>
          <cell r="AH250">
            <v>0</v>
          </cell>
          <cell r="AI250" t="e">
            <v>#DIV/0!</v>
          </cell>
          <cell r="AJ250">
            <v>0</v>
          </cell>
          <cell r="AK250">
            <v>0</v>
          </cell>
          <cell r="AM250">
            <v>0</v>
          </cell>
          <cell r="AN250">
            <v>0</v>
          </cell>
          <cell r="AO250">
            <v>10</v>
          </cell>
          <cell r="AP250">
            <v>0</v>
          </cell>
        </row>
        <row r="251">
          <cell r="G251">
            <v>1997</v>
          </cell>
          <cell r="H251" t="str">
            <v>Priv.s. fins lucrativos</v>
          </cell>
          <cell r="I251">
            <v>0</v>
          </cell>
          <cell r="J251">
            <v>0</v>
          </cell>
          <cell r="K251">
            <v>0</v>
          </cell>
          <cell r="L251">
            <v>500</v>
          </cell>
          <cell r="M251">
            <v>50</v>
          </cell>
          <cell r="N251">
            <v>1000</v>
          </cell>
          <cell r="O251">
            <v>2400</v>
          </cell>
          <cell r="P251">
            <v>465</v>
          </cell>
          <cell r="Q251">
            <v>4800</v>
          </cell>
          <cell r="R251">
            <v>500</v>
          </cell>
          <cell r="S251">
            <v>224</v>
          </cell>
          <cell r="T251">
            <v>1000</v>
          </cell>
          <cell r="U251">
            <v>21000</v>
          </cell>
          <cell r="V251">
            <v>3176</v>
          </cell>
          <cell r="W251">
            <v>42000</v>
          </cell>
          <cell r="X251">
            <v>0</v>
          </cell>
          <cell r="Y251">
            <v>0</v>
          </cell>
          <cell r="Z251">
            <v>0</v>
          </cell>
          <cell r="AA251">
            <v>1900</v>
          </cell>
          <cell r="AB251">
            <v>190</v>
          </cell>
          <cell r="AC251">
            <v>3800</v>
          </cell>
          <cell r="AD251">
            <v>450</v>
          </cell>
          <cell r="AE251">
            <v>23</v>
          </cell>
          <cell r="AF251">
            <v>900</v>
          </cell>
          <cell r="AG251">
            <v>0</v>
          </cell>
          <cell r="AH251">
            <v>15</v>
          </cell>
          <cell r="AI251">
            <v>1</v>
          </cell>
          <cell r="AJ251">
            <v>15</v>
          </cell>
          <cell r="AK251">
            <v>15</v>
          </cell>
          <cell r="AM251">
            <v>1.7521051543429431E-3</v>
          </cell>
          <cell r="AN251">
            <v>175.21051543429431</v>
          </cell>
          <cell r="AO251">
            <v>10</v>
          </cell>
          <cell r="AP251">
            <v>180</v>
          </cell>
        </row>
        <row r="252">
          <cell r="G252">
            <v>1799</v>
          </cell>
          <cell r="H252" t="str">
            <v>Priv.s. fins lucrativos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2500</v>
          </cell>
          <cell r="V252">
            <v>0</v>
          </cell>
          <cell r="W252">
            <v>5000</v>
          </cell>
          <cell r="X252">
            <v>0</v>
          </cell>
          <cell r="Y252">
            <v>0</v>
          </cell>
          <cell r="Z252">
            <v>0</v>
          </cell>
          <cell r="AA252">
            <v>2000</v>
          </cell>
          <cell r="AB252">
            <v>294</v>
          </cell>
          <cell r="AC252">
            <v>4000</v>
          </cell>
          <cell r="AD252">
            <v>400</v>
          </cell>
          <cell r="AE252">
            <v>140</v>
          </cell>
          <cell r="AF252">
            <v>200</v>
          </cell>
          <cell r="AG252">
            <v>0</v>
          </cell>
          <cell r="AH252">
            <v>9</v>
          </cell>
          <cell r="AI252">
            <v>1</v>
          </cell>
          <cell r="AJ252">
            <v>9</v>
          </cell>
          <cell r="AK252">
            <v>9</v>
          </cell>
          <cell r="AM252">
            <v>0</v>
          </cell>
          <cell r="AN252">
            <v>0</v>
          </cell>
          <cell r="AO252">
            <v>10</v>
          </cell>
          <cell r="AP252">
            <v>0</v>
          </cell>
        </row>
        <row r="253">
          <cell r="G253">
            <v>2214</v>
          </cell>
          <cell r="H253" t="str">
            <v>Priv.s. fins lucrativos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25</v>
          </cell>
          <cell r="P253">
            <v>0</v>
          </cell>
          <cell r="Q253">
            <v>30</v>
          </cell>
          <cell r="R253">
            <v>0</v>
          </cell>
          <cell r="S253">
            <v>0</v>
          </cell>
          <cell r="T253">
            <v>0</v>
          </cell>
          <cell r="U253">
            <v>2000</v>
          </cell>
          <cell r="V253">
            <v>0</v>
          </cell>
          <cell r="W253">
            <v>3000</v>
          </cell>
          <cell r="X253">
            <v>0</v>
          </cell>
          <cell r="Y253">
            <v>0</v>
          </cell>
          <cell r="Z253">
            <v>0</v>
          </cell>
          <cell r="AA253">
            <v>2000</v>
          </cell>
          <cell r="AB253">
            <v>0</v>
          </cell>
          <cell r="AC253">
            <v>3000</v>
          </cell>
          <cell r="AD253">
            <v>2000</v>
          </cell>
          <cell r="AE253">
            <v>0</v>
          </cell>
          <cell r="AF253">
            <v>3000</v>
          </cell>
          <cell r="AG253">
            <v>0</v>
          </cell>
          <cell r="AH253">
            <v>18</v>
          </cell>
          <cell r="AI253">
            <v>0.94444444444444442</v>
          </cell>
          <cell r="AJ253">
            <v>18</v>
          </cell>
          <cell r="AK253">
            <v>17</v>
          </cell>
          <cell r="AM253">
            <v>0</v>
          </cell>
          <cell r="AN253">
            <v>0</v>
          </cell>
          <cell r="AO253">
            <v>10</v>
          </cell>
          <cell r="AP253">
            <v>0</v>
          </cell>
        </row>
        <row r="254">
          <cell r="G254">
            <v>2029</v>
          </cell>
          <cell r="H254" t="str">
            <v>Priv.s. fins lucrativos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500</v>
          </cell>
          <cell r="W254">
            <v>10800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5400</v>
          </cell>
          <cell r="AD254">
            <v>0</v>
          </cell>
          <cell r="AE254">
            <v>640</v>
          </cell>
          <cell r="AF254">
            <v>3000</v>
          </cell>
          <cell r="AG254">
            <v>30</v>
          </cell>
          <cell r="AH254">
            <v>19</v>
          </cell>
          <cell r="AI254">
            <v>0.94736842105263153</v>
          </cell>
          <cell r="AJ254">
            <v>30</v>
          </cell>
          <cell r="AK254">
            <v>28.421052631578945</v>
          </cell>
          <cell r="AM254">
            <v>0</v>
          </cell>
          <cell r="AN254">
            <v>0</v>
          </cell>
          <cell r="AO254">
            <v>10</v>
          </cell>
          <cell r="AP254">
            <v>0</v>
          </cell>
        </row>
        <row r="255">
          <cell r="G255">
            <v>1740</v>
          </cell>
          <cell r="H255" t="str">
            <v>Priv.s. fins lucrativos</v>
          </cell>
          <cell r="I255">
            <v>150</v>
          </cell>
          <cell r="J255">
            <v>90</v>
          </cell>
          <cell r="K255">
            <v>300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40</v>
          </cell>
          <cell r="S255">
            <v>2</v>
          </cell>
          <cell r="T255">
            <v>80</v>
          </cell>
          <cell r="U255">
            <v>3564</v>
          </cell>
          <cell r="V255">
            <v>0</v>
          </cell>
          <cell r="W255">
            <v>7128</v>
          </cell>
          <cell r="X255">
            <v>0</v>
          </cell>
          <cell r="Y255">
            <v>0</v>
          </cell>
          <cell r="Z255">
            <v>0</v>
          </cell>
          <cell r="AA255">
            <v>302</v>
          </cell>
          <cell r="AB255">
            <v>0</v>
          </cell>
          <cell r="AC255">
            <v>604</v>
          </cell>
          <cell r="AD255">
            <v>847</v>
          </cell>
          <cell r="AE255">
            <v>170</v>
          </cell>
          <cell r="AF255">
            <v>1694</v>
          </cell>
          <cell r="AG255">
            <v>0</v>
          </cell>
          <cell r="AH255">
            <v>15</v>
          </cell>
          <cell r="AI255">
            <v>0.66666666666666663</v>
          </cell>
          <cell r="AJ255">
            <v>15</v>
          </cell>
          <cell r="AK255">
            <v>10</v>
          </cell>
          <cell r="AM255">
            <v>0</v>
          </cell>
          <cell r="AN255">
            <v>0</v>
          </cell>
          <cell r="AO255">
            <v>10</v>
          </cell>
          <cell r="AP255">
            <v>0</v>
          </cell>
        </row>
        <row r="256">
          <cell r="G256">
            <v>2366</v>
          </cell>
          <cell r="H256" t="str">
            <v>Priv.s. fins lucrativos</v>
          </cell>
          <cell r="I256">
            <v>40</v>
          </cell>
          <cell r="J256">
            <v>0</v>
          </cell>
          <cell r="K256">
            <v>80</v>
          </cell>
          <cell r="L256">
            <v>0</v>
          </cell>
          <cell r="M256">
            <v>0</v>
          </cell>
          <cell r="N256">
            <v>0</v>
          </cell>
          <cell r="O256">
            <v>300</v>
          </cell>
          <cell r="P256">
            <v>0</v>
          </cell>
          <cell r="Q256">
            <v>600</v>
          </cell>
          <cell r="R256">
            <v>0</v>
          </cell>
          <cell r="S256">
            <v>0</v>
          </cell>
          <cell r="T256">
            <v>0</v>
          </cell>
          <cell r="U256">
            <v>2400</v>
          </cell>
          <cell r="V256">
            <v>820</v>
          </cell>
          <cell r="W256">
            <v>4800</v>
          </cell>
          <cell r="X256">
            <v>0</v>
          </cell>
          <cell r="Y256">
            <v>0</v>
          </cell>
          <cell r="Z256">
            <v>0</v>
          </cell>
          <cell r="AA256">
            <v>900</v>
          </cell>
          <cell r="AB256">
            <v>130</v>
          </cell>
          <cell r="AC256">
            <v>1800</v>
          </cell>
          <cell r="AD256">
            <v>800</v>
          </cell>
          <cell r="AE256">
            <v>0</v>
          </cell>
          <cell r="AF256">
            <v>1600</v>
          </cell>
          <cell r="AG256">
            <v>14</v>
          </cell>
          <cell r="AH256">
            <v>8</v>
          </cell>
          <cell r="AI256">
            <v>0.5</v>
          </cell>
          <cell r="AJ256">
            <v>14</v>
          </cell>
          <cell r="AK256">
            <v>7</v>
          </cell>
          <cell r="AM256">
            <v>0</v>
          </cell>
          <cell r="AN256">
            <v>0</v>
          </cell>
          <cell r="AO256">
            <v>10</v>
          </cell>
          <cell r="AP256">
            <v>0</v>
          </cell>
        </row>
        <row r="257">
          <cell r="G257">
            <v>1986</v>
          </cell>
          <cell r="H257" t="str">
            <v>Priv.s. fins lucrativos</v>
          </cell>
          <cell r="I257">
            <v>1500</v>
          </cell>
          <cell r="J257">
            <v>0</v>
          </cell>
          <cell r="K257">
            <v>3000</v>
          </cell>
          <cell r="L257">
            <v>800</v>
          </cell>
          <cell r="M257">
            <v>0</v>
          </cell>
          <cell r="N257">
            <v>1600</v>
          </cell>
          <cell r="O257">
            <v>800</v>
          </cell>
          <cell r="P257">
            <v>0</v>
          </cell>
          <cell r="Q257">
            <v>1600</v>
          </cell>
          <cell r="R257">
            <v>500</v>
          </cell>
          <cell r="S257">
            <v>0</v>
          </cell>
          <cell r="T257">
            <v>1000</v>
          </cell>
          <cell r="U257">
            <v>1000</v>
          </cell>
          <cell r="V257">
            <v>0</v>
          </cell>
          <cell r="W257">
            <v>2000</v>
          </cell>
          <cell r="X257">
            <v>0</v>
          </cell>
          <cell r="Y257">
            <v>0</v>
          </cell>
          <cell r="Z257">
            <v>0</v>
          </cell>
          <cell r="AA257">
            <v>2000</v>
          </cell>
          <cell r="AB257">
            <v>0</v>
          </cell>
          <cell r="AC257">
            <v>4000</v>
          </cell>
          <cell r="AD257">
            <v>1000</v>
          </cell>
          <cell r="AE257">
            <v>0</v>
          </cell>
          <cell r="AF257">
            <v>2000</v>
          </cell>
          <cell r="AG257">
            <v>0</v>
          </cell>
          <cell r="AH257">
            <v>0</v>
          </cell>
          <cell r="AI257" t="e">
            <v>#DIV/0!</v>
          </cell>
          <cell r="AJ257">
            <v>0</v>
          </cell>
          <cell r="AK257">
            <v>0</v>
          </cell>
          <cell r="AM257">
            <v>2.803368246948709E-3</v>
          </cell>
          <cell r="AN257">
            <v>280.33682469487087</v>
          </cell>
          <cell r="AO257">
            <v>10</v>
          </cell>
          <cell r="AP257">
            <v>280</v>
          </cell>
        </row>
        <row r="258">
          <cell r="G258">
            <v>1930</v>
          </cell>
          <cell r="H258" t="str">
            <v>Priv.s. fins lucrativos</v>
          </cell>
          <cell r="I258">
            <v>120</v>
          </cell>
          <cell r="J258">
            <v>0</v>
          </cell>
          <cell r="K258">
            <v>240</v>
          </cell>
          <cell r="L258">
            <v>60</v>
          </cell>
          <cell r="M258">
            <v>0</v>
          </cell>
          <cell r="N258">
            <v>120</v>
          </cell>
          <cell r="O258">
            <v>1020</v>
          </cell>
          <cell r="P258">
            <v>700</v>
          </cell>
          <cell r="Q258">
            <v>2040</v>
          </cell>
          <cell r="R258">
            <v>1020</v>
          </cell>
          <cell r="S258">
            <v>0</v>
          </cell>
          <cell r="T258">
            <v>2040</v>
          </cell>
          <cell r="U258">
            <v>1950</v>
          </cell>
          <cell r="V258">
            <v>2821</v>
          </cell>
          <cell r="W258">
            <v>3900</v>
          </cell>
          <cell r="X258">
            <v>30</v>
          </cell>
          <cell r="Y258">
            <v>0</v>
          </cell>
          <cell r="Z258">
            <v>60</v>
          </cell>
          <cell r="AA258">
            <v>90</v>
          </cell>
          <cell r="AB258">
            <v>10333</v>
          </cell>
          <cell r="AC258">
            <v>0</v>
          </cell>
          <cell r="AD258">
            <v>450</v>
          </cell>
          <cell r="AE258">
            <v>2129</v>
          </cell>
          <cell r="AF258">
            <v>900</v>
          </cell>
          <cell r="AG258">
            <v>17</v>
          </cell>
          <cell r="AH258">
            <v>12</v>
          </cell>
          <cell r="AI258">
            <v>0.75</v>
          </cell>
          <cell r="AJ258">
            <v>17</v>
          </cell>
          <cell r="AK258">
            <v>12.75</v>
          </cell>
          <cell r="AM258">
            <v>2.1025261852115318E-4</v>
          </cell>
          <cell r="AN258">
            <v>21.025261852115317</v>
          </cell>
          <cell r="AO258">
            <v>10</v>
          </cell>
          <cell r="AP258">
            <v>20</v>
          </cell>
        </row>
        <row r="259">
          <cell r="G259">
            <v>1848</v>
          </cell>
          <cell r="H259" t="str">
            <v>Priv.s. fins lucrativos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500</v>
          </cell>
          <cell r="P259">
            <v>0</v>
          </cell>
          <cell r="Q259">
            <v>1000</v>
          </cell>
          <cell r="R259">
            <v>500</v>
          </cell>
          <cell r="S259">
            <v>0</v>
          </cell>
          <cell r="T259">
            <v>1000</v>
          </cell>
          <cell r="U259">
            <v>4000</v>
          </cell>
          <cell r="V259">
            <v>0</v>
          </cell>
          <cell r="W259">
            <v>8000</v>
          </cell>
          <cell r="X259">
            <v>0</v>
          </cell>
          <cell r="Y259">
            <v>0</v>
          </cell>
          <cell r="Z259">
            <v>0</v>
          </cell>
          <cell r="AA259">
            <v>1500</v>
          </cell>
          <cell r="AB259">
            <v>0</v>
          </cell>
          <cell r="AC259">
            <v>3000</v>
          </cell>
          <cell r="AD259">
            <v>500</v>
          </cell>
          <cell r="AE259">
            <v>0</v>
          </cell>
          <cell r="AF259">
            <v>1000</v>
          </cell>
          <cell r="AG259">
            <v>21</v>
          </cell>
          <cell r="AH259">
            <v>13</v>
          </cell>
          <cell r="AI259">
            <v>1</v>
          </cell>
          <cell r="AJ259">
            <v>21</v>
          </cell>
          <cell r="AK259">
            <v>21</v>
          </cell>
          <cell r="AM259">
            <v>0</v>
          </cell>
          <cell r="AN259">
            <v>0</v>
          </cell>
          <cell r="AO259">
            <v>10</v>
          </cell>
          <cell r="AP259">
            <v>0</v>
          </cell>
        </row>
        <row r="260">
          <cell r="G260">
            <v>2205</v>
          </cell>
          <cell r="H260" t="str">
            <v>Priv.s. fins lucrativos</v>
          </cell>
          <cell r="I260">
            <v>0</v>
          </cell>
          <cell r="J260">
            <v>0</v>
          </cell>
          <cell r="K260">
            <v>0</v>
          </cell>
          <cell r="L260">
            <v>3000</v>
          </cell>
          <cell r="M260">
            <v>4553</v>
          </cell>
          <cell r="N260">
            <v>3000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3050</v>
          </cell>
          <cell r="T260">
            <v>3000</v>
          </cell>
          <cell r="U260">
            <v>4500</v>
          </cell>
          <cell r="V260">
            <v>2250</v>
          </cell>
          <cell r="W260">
            <v>4500</v>
          </cell>
          <cell r="X260">
            <v>0</v>
          </cell>
          <cell r="Y260">
            <v>0</v>
          </cell>
          <cell r="Z260">
            <v>0</v>
          </cell>
          <cell r="AA260">
            <v>21600</v>
          </cell>
          <cell r="AB260">
            <v>0</v>
          </cell>
          <cell r="AC260">
            <v>21600</v>
          </cell>
          <cell r="AD260">
            <v>4500</v>
          </cell>
          <cell r="AE260">
            <v>0</v>
          </cell>
          <cell r="AF260">
            <v>4500</v>
          </cell>
          <cell r="AG260">
            <v>13</v>
          </cell>
          <cell r="AH260">
            <v>10</v>
          </cell>
          <cell r="AI260">
            <v>0.9</v>
          </cell>
          <cell r="AJ260">
            <v>13</v>
          </cell>
          <cell r="AK260">
            <v>11.700000000000001</v>
          </cell>
          <cell r="AM260">
            <v>5.2563154630288289E-3</v>
          </cell>
          <cell r="AN260">
            <v>525.63154630288284</v>
          </cell>
          <cell r="AO260">
            <v>10</v>
          </cell>
          <cell r="AP260">
            <v>530</v>
          </cell>
        </row>
        <row r="261">
          <cell r="G261">
            <v>2591</v>
          </cell>
          <cell r="H261" t="str">
            <v>Priv.s. fins lucrativos</v>
          </cell>
          <cell r="I261">
            <v>0</v>
          </cell>
          <cell r="J261">
            <v>0</v>
          </cell>
          <cell r="K261">
            <v>0</v>
          </cell>
          <cell r="L261">
            <v>25</v>
          </cell>
          <cell r="M261">
            <v>20</v>
          </cell>
          <cell r="N261">
            <v>50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20</v>
          </cell>
          <cell r="V261">
            <v>20</v>
          </cell>
          <cell r="W261">
            <v>40</v>
          </cell>
          <cell r="X261">
            <v>0</v>
          </cell>
          <cell r="Y261">
            <v>0</v>
          </cell>
          <cell r="Z261">
            <v>0</v>
          </cell>
          <cell r="AA261">
            <v>20</v>
          </cell>
          <cell r="AB261">
            <v>20</v>
          </cell>
          <cell r="AC261">
            <v>40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 t="e">
            <v>#DIV/0!</v>
          </cell>
          <cell r="AJ261">
            <v>0</v>
          </cell>
          <cell r="AK261">
            <v>0</v>
          </cell>
          <cell r="AM261">
            <v>8.7605257717147155E-5</v>
          </cell>
          <cell r="AN261">
            <v>8.7605257717147147</v>
          </cell>
          <cell r="AO261">
            <v>10</v>
          </cell>
          <cell r="AP261">
            <v>20</v>
          </cell>
        </row>
        <row r="262">
          <cell r="G262">
            <v>2279</v>
          </cell>
          <cell r="H262" t="str">
            <v>Priv.s. fins lucrativos</v>
          </cell>
          <cell r="I262">
            <v>10500</v>
          </cell>
          <cell r="J262">
            <v>0</v>
          </cell>
          <cell r="K262">
            <v>10500</v>
          </cell>
          <cell r="L262">
            <v>12000</v>
          </cell>
          <cell r="M262">
            <v>488</v>
          </cell>
          <cell r="N262">
            <v>12000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600</v>
          </cell>
          <cell r="V262">
            <v>250</v>
          </cell>
          <cell r="W262">
            <v>6000</v>
          </cell>
          <cell r="X262">
            <v>0</v>
          </cell>
          <cell r="Y262">
            <v>0</v>
          </cell>
          <cell r="Z262">
            <v>0</v>
          </cell>
          <cell r="AA262">
            <v>6000</v>
          </cell>
          <cell r="AB262">
            <v>0</v>
          </cell>
          <cell r="AC262">
            <v>6000</v>
          </cell>
          <cell r="AD262">
            <v>900</v>
          </cell>
          <cell r="AE262">
            <v>264</v>
          </cell>
          <cell r="AF262">
            <v>900</v>
          </cell>
          <cell r="AG262">
            <v>27</v>
          </cell>
          <cell r="AH262">
            <v>20</v>
          </cell>
          <cell r="AI262">
            <v>1</v>
          </cell>
          <cell r="AJ262">
            <v>27</v>
          </cell>
          <cell r="AK262">
            <v>27</v>
          </cell>
          <cell r="AM262">
            <v>2.1025261852115316E-2</v>
          </cell>
          <cell r="AN262">
            <v>2102.5261852115314</v>
          </cell>
          <cell r="AO262">
            <v>10</v>
          </cell>
          <cell r="AP262">
            <v>2100</v>
          </cell>
        </row>
        <row r="263">
          <cell r="G263">
            <v>2238</v>
          </cell>
          <cell r="H263" t="str">
            <v>Priv.s. fins lucrativos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6000</v>
          </cell>
          <cell r="V263">
            <v>745</v>
          </cell>
          <cell r="W263">
            <v>6000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15</v>
          </cell>
          <cell r="AH263">
            <v>10</v>
          </cell>
          <cell r="AI263">
            <v>1</v>
          </cell>
          <cell r="AJ263">
            <v>15</v>
          </cell>
          <cell r="AK263">
            <v>15</v>
          </cell>
          <cell r="AM263">
            <v>0</v>
          </cell>
          <cell r="AN263">
            <v>0</v>
          </cell>
          <cell r="AO263">
            <v>10</v>
          </cell>
          <cell r="AP263">
            <v>0</v>
          </cell>
        </row>
        <row r="264">
          <cell r="G264">
            <v>1753</v>
          </cell>
          <cell r="H264" t="str">
            <v>Priv.s. fins lucrativos</v>
          </cell>
          <cell r="I264">
            <v>0</v>
          </cell>
          <cell r="J264">
            <v>0</v>
          </cell>
          <cell r="K264">
            <v>0</v>
          </cell>
          <cell r="L264">
            <v>5000</v>
          </cell>
          <cell r="M264">
            <v>0</v>
          </cell>
          <cell r="N264">
            <v>10000</v>
          </cell>
          <cell r="O264">
            <v>0</v>
          </cell>
          <cell r="P264">
            <v>0</v>
          </cell>
          <cell r="Q264">
            <v>0</v>
          </cell>
          <cell r="R264">
            <v>5000</v>
          </cell>
          <cell r="S264">
            <v>0</v>
          </cell>
          <cell r="T264">
            <v>10000</v>
          </cell>
          <cell r="U264">
            <v>12000</v>
          </cell>
          <cell r="V264">
            <v>0</v>
          </cell>
          <cell r="W264">
            <v>15000</v>
          </cell>
          <cell r="X264">
            <v>0</v>
          </cell>
          <cell r="Y264">
            <v>0</v>
          </cell>
          <cell r="Z264">
            <v>0</v>
          </cell>
          <cell r="AA264">
            <v>6000</v>
          </cell>
          <cell r="AB264">
            <v>0</v>
          </cell>
          <cell r="AC264">
            <v>10000</v>
          </cell>
          <cell r="AD264">
            <v>6000</v>
          </cell>
          <cell r="AE264">
            <v>0</v>
          </cell>
          <cell r="AF264">
            <v>10000</v>
          </cell>
          <cell r="AG264">
            <v>0</v>
          </cell>
          <cell r="AH264">
            <v>19</v>
          </cell>
          <cell r="AI264">
            <v>1</v>
          </cell>
          <cell r="AJ264">
            <v>19</v>
          </cell>
          <cell r="AK264">
            <v>19</v>
          </cell>
          <cell r="AM264">
            <v>1.7521051543429429E-2</v>
          </cell>
          <cell r="AN264">
            <v>1752.105154342943</v>
          </cell>
          <cell r="AO264">
            <v>10</v>
          </cell>
          <cell r="AP264">
            <v>1750</v>
          </cell>
        </row>
        <row r="265">
          <cell r="G265">
            <v>2032</v>
          </cell>
          <cell r="H265" t="str">
            <v>Priv.s. fins lucrativos</v>
          </cell>
          <cell r="I265">
            <v>300</v>
          </cell>
          <cell r="J265">
            <v>4</v>
          </cell>
          <cell r="K265">
            <v>1500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8205</v>
          </cell>
          <cell r="V265">
            <v>200</v>
          </cell>
          <cell r="W265">
            <v>18000</v>
          </cell>
          <cell r="X265">
            <v>0</v>
          </cell>
          <cell r="Y265">
            <v>0</v>
          </cell>
          <cell r="Z265">
            <v>0</v>
          </cell>
          <cell r="AA265">
            <v>1250</v>
          </cell>
          <cell r="AB265">
            <v>0</v>
          </cell>
          <cell r="AC265">
            <v>3000</v>
          </cell>
          <cell r="AD265">
            <v>1275</v>
          </cell>
          <cell r="AE265">
            <v>180</v>
          </cell>
          <cell r="AF265">
            <v>3000</v>
          </cell>
          <cell r="AG265">
            <v>0</v>
          </cell>
          <cell r="AH265">
            <v>30</v>
          </cell>
          <cell r="AI265">
            <v>0.9</v>
          </cell>
          <cell r="AJ265">
            <v>30</v>
          </cell>
          <cell r="AK265">
            <v>27</v>
          </cell>
          <cell r="AM265">
            <v>0</v>
          </cell>
          <cell r="AN265">
            <v>0</v>
          </cell>
          <cell r="AO265">
            <v>10</v>
          </cell>
          <cell r="AP265">
            <v>0</v>
          </cell>
        </row>
        <row r="266">
          <cell r="G266">
            <v>2243</v>
          </cell>
          <cell r="H266" t="str">
            <v>Priv.s. fins lucrativos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10</v>
          </cell>
          <cell r="V266">
            <v>55</v>
          </cell>
          <cell r="W266">
            <v>20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 t="e">
            <v>#DIV/0!</v>
          </cell>
          <cell r="AJ266">
            <v>0</v>
          </cell>
          <cell r="AK266">
            <v>0</v>
          </cell>
          <cell r="AM266">
            <v>0</v>
          </cell>
          <cell r="AN266">
            <v>0</v>
          </cell>
          <cell r="AO266">
            <v>10</v>
          </cell>
          <cell r="AP266">
            <v>0</v>
          </cell>
        </row>
        <row r="267">
          <cell r="G267">
            <v>2291</v>
          </cell>
          <cell r="H267" t="str">
            <v>Priv.s. fins lucrativos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2500</v>
          </cell>
          <cell r="V267">
            <v>0</v>
          </cell>
          <cell r="W267">
            <v>5000</v>
          </cell>
          <cell r="X267">
            <v>80</v>
          </cell>
          <cell r="Y267">
            <v>0</v>
          </cell>
          <cell r="Z267">
            <v>160</v>
          </cell>
          <cell r="AA267">
            <v>400</v>
          </cell>
          <cell r="AB267">
            <v>100</v>
          </cell>
          <cell r="AC267">
            <v>800</v>
          </cell>
          <cell r="AD267">
            <v>50</v>
          </cell>
          <cell r="AE267">
            <v>0</v>
          </cell>
          <cell r="AF267">
            <v>100</v>
          </cell>
          <cell r="AG267">
            <v>0</v>
          </cell>
          <cell r="AH267">
            <v>5</v>
          </cell>
          <cell r="AI267">
            <v>0.4</v>
          </cell>
          <cell r="AJ267">
            <v>5</v>
          </cell>
          <cell r="AK267">
            <v>2</v>
          </cell>
          <cell r="AM267">
            <v>0</v>
          </cell>
          <cell r="AN267">
            <v>0</v>
          </cell>
          <cell r="AO267">
            <v>10</v>
          </cell>
          <cell r="AP267">
            <v>0</v>
          </cell>
        </row>
        <row r="268">
          <cell r="G268">
            <v>570</v>
          </cell>
          <cell r="H268" t="str">
            <v>Priv.s. fins lucrativos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500</v>
          </cell>
          <cell r="P268">
            <v>71</v>
          </cell>
          <cell r="Q268">
            <v>1000</v>
          </cell>
          <cell r="R268">
            <v>0</v>
          </cell>
          <cell r="S268">
            <v>0</v>
          </cell>
          <cell r="T268">
            <v>0</v>
          </cell>
          <cell r="U268">
            <v>1000</v>
          </cell>
          <cell r="V268">
            <v>200</v>
          </cell>
          <cell r="W268">
            <v>2000</v>
          </cell>
          <cell r="X268">
            <v>0</v>
          </cell>
          <cell r="Y268">
            <v>0</v>
          </cell>
          <cell r="Z268">
            <v>0</v>
          </cell>
          <cell r="AA268">
            <v>1000</v>
          </cell>
          <cell r="AB268">
            <v>0</v>
          </cell>
          <cell r="AC268">
            <v>2000</v>
          </cell>
          <cell r="AD268">
            <v>1000</v>
          </cell>
          <cell r="AE268">
            <v>400</v>
          </cell>
          <cell r="AF268">
            <v>2000</v>
          </cell>
          <cell r="AG268">
            <v>7</v>
          </cell>
          <cell r="AH268">
            <v>0</v>
          </cell>
          <cell r="AI268" t="e">
            <v>#DIV/0!</v>
          </cell>
          <cell r="AJ268">
            <v>7</v>
          </cell>
          <cell r="AK268">
            <v>7</v>
          </cell>
          <cell r="AM268">
            <v>0</v>
          </cell>
          <cell r="AN268">
            <v>0</v>
          </cell>
          <cell r="AO268">
            <v>10</v>
          </cell>
          <cell r="AP268">
            <v>0</v>
          </cell>
        </row>
        <row r="269">
          <cell r="G269">
            <v>1819</v>
          </cell>
          <cell r="H269" t="str">
            <v>Priv.s. fins lucrativos</v>
          </cell>
          <cell r="I269">
            <v>0</v>
          </cell>
          <cell r="J269">
            <v>0</v>
          </cell>
          <cell r="K269">
            <v>0</v>
          </cell>
          <cell r="L269">
            <v>1550</v>
          </cell>
          <cell r="M269">
            <v>0</v>
          </cell>
          <cell r="N269">
            <v>3100</v>
          </cell>
          <cell r="O269">
            <v>1550</v>
          </cell>
          <cell r="P269">
            <v>0</v>
          </cell>
          <cell r="Q269">
            <v>3100</v>
          </cell>
          <cell r="R269">
            <v>800</v>
          </cell>
          <cell r="S269">
            <v>0</v>
          </cell>
          <cell r="T269">
            <v>1600</v>
          </cell>
          <cell r="U269">
            <v>550</v>
          </cell>
          <cell r="V269">
            <v>363</v>
          </cell>
          <cell r="W269">
            <v>1100</v>
          </cell>
          <cell r="X269">
            <v>0</v>
          </cell>
          <cell r="Y269">
            <v>0</v>
          </cell>
          <cell r="Z269">
            <v>0</v>
          </cell>
          <cell r="AA269">
            <v>200</v>
          </cell>
          <cell r="AB269">
            <v>0</v>
          </cell>
          <cell r="AC269">
            <v>400</v>
          </cell>
          <cell r="AD269">
            <v>1550</v>
          </cell>
          <cell r="AE269">
            <v>182</v>
          </cell>
          <cell r="AF269">
            <v>3100</v>
          </cell>
          <cell r="AG269">
            <v>10</v>
          </cell>
          <cell r="AH269">
            <v>10</v>
          </cell>
          <cell r="AI269">
            <v>1</v>
          </cell>
          <cell r="AJ269">
            <v>10</v>
          </cell>
          <cell r="AK269">
            <v>10</v>
          </cell>
          <cell r="AM269">
            <v>5.4315259784631234E-3</v>
          </cell>
          <cell r="AN269">
            <v>543.15259784631235</v>
          </cell>
          <cell r="AO269">
            <v>10</v>
          </cell>
          <cell r="AP269">
            <v>540</v>
          </cell>
        </row>
        <row r="270">
          <cell r="G270">
            <v>1764</v>
          </cell>
          <cell r="H270" t="str">
            <v>Priv.s. fins lucrativos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28</v>
          </cell>
          <cell r="V270">
            <v>159</v>
          </cell>
          <cell r="W270">
            <v>56</v>
          </cell>
          <cell r="X270">
            <v>0</v>
          </cell>
          <cell r="Y270">
            <v>0</v>
          </cell>
          <cell r="Z270">
            <v>0</v>
          </cell>
          <cell r="AA270">
            <v>30</v>
          </cell>
          <cell r="AB270">
            <v>56</v>
          </cell>
          <cell r="AC270">
            <v>60</v>
          </cell>
          <cell r="AD270">
            <v>10</v>
          </cell>
          <cell r="AE270">
            <v>20</v>
          </cell>
          <cell r="AF270">
            <v>20</v>
          </cell>
          <cell r="AG270">
            <v>2</v>
          </cell>
          <cell r="AH270">
            <v>2</v>
          </cell>
          <cell r="AI270">
            <v>0</v>
          </cell>
          <cell r="AJ270">
            <v>2</v>
          </cell>
          <cell r="AK270">
            <v>0</v>
          </cell>
          <cell r="AM270">
            <v>0</v>
          </cell>
          <cell r="AN270">
            <v>0</v>
          </cell>
          <cell r="AO270">
            <v>10</v>
          </cell>
          <cell r="AP270">
            <v>0</v>
          </cell>
        </row>
        <row r="271">
          <cell r="G271">
            <v>1901</v>
          </cell>
          <cell r="H271" t="str">
            <v>Priv.s. fins lucrativos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30</v>
          </cell>
          <cell r="P271">
            <v>0</v>
          </cell>
          <cell r="Q271">
            <v>60</v>
          </cell>
          <cell r="R271">
            <v>0</v>
          </cell>
          <cell r="S271">
            <v>0</v>
          </cell>
          <cell r="T271">
            <v>0</v>
          </cell>
          <cell r="U271">
            <v>300</v>
          </cell>
          <cell r="V271">
            <v>10</v>
          </cell>
          <cell r="W271">
            <v>600</v>
          </cell>
          <cell r="X271">
            <v>0</v>
          </cell>
          <cell r="Y271">
            <v>0</v>
          </cell>
          <cell r="Z271">
            <v>0</v>
          </cell>
          <cell r="AA271">
            <v>10</v>
          </cell>
          <cell r="AB271">
            <v>6</v>
          </cell>
          <cell r="AC271">
            <v>20</v>
          </cell>
          <cell r="AD271">
            <v>20</v>
          </cell>
          <cell r="AE271">
            <v>0</v>
          </cell>
          <cell r="AF271">
            <v>40</v>
          </cell>
          <cell r="AG271">
            <v>0</v>
          </cell>
          <cell r="AH271">
            <v>0</v>
          </cell>
          <cell r="AI271" t="e">
            <v>#DIV/0!</v>
          </cell>
          <cell r="AJ271">
            <v>0</v>
          </cell>
          <cell r="AK271">
            <v>0</v>
          </cell>
          <cell r="AM271">
            <v>0</v>
          </cell>
          <cell r="AN271">
            <v>0</v>
          </cell>
          <cell r="AO271">
            <v>10</v>
          </cell>
          <cell r="AP271">
            <v>0</v>
          </cell>
        </row>
        <row r="272">
          <cell r="G272">
            <v>1791</v>
          </cell>
          <cell r="H272" t="str">
            <v>Priv.s. fins lucrativos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3000</v>
          </cell>
          <cell r="V272">
            <v>1200</v>
          </cell>
          <cell r="W272">
            <v>5000</v>
          </cell>
          <cell r="X272">
            <v>0</v>
          </cell>
          <cell r="Y272">
            <v>0</v>
          </cell>
          <cell r="Z272">
            <v>0</v>
          </cell>
          <cell r="AA272">
            <v>1500</v>
          </cell>
          <cell r="AB272">
            <v>0</v>
          </cell>
          <cell r="AC272">
            <v>3000</v>
          </cell>
          <cell r="AD272">
            <v>1500</v>
          </cell>
          <cell r="AE272">
            <v>1000</v>
          </cell>
          <cell r="AF272">
            <v>500</v>
          </cell>
          <cell r="AG272">
            <v>10</v>
          </cell>
          <cell r="AH272">
            <v>10</v>
          </cell>
          <cell r="AI272">
            <v>1</v>
          </cell>
          <cell r="AJ272">
            <v>10</v>
          </cell>
          <cell r="AK272">
            <v>10</v>
          </cell>
          <cell r="AM272">
            <v>0</v>
          </cell>
          <cell r="AN272">
            <v>0</v>
          </cell>
          <cell r="AO272">
            <v>10</v>
          </cell>
          <cell r="AP272">
            <v>0</v>
          </cell>
        </row>
        <row r="273">
          <cell r="G273">
            <v>1976</v>
          </cell>
          <cell r="H273" t="str">
            <v>Priv.s. fins lucrativos</v>
          </cell>
          <cell r="I273">
            <v>2000</v>
          </cell>
          <cell r="J273">
            <v>318</v>
          </cell>
          <cell r="K273">
            <v>4000</v>
          </cell>
          <cell r="L273">
            <v>1000</v>
          </cell>
          <cell r="M273">
            <v>150</v>
          </cell>
          <cell r="N273">
            <v>2000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2500</v>
          </cell>
          <cell r="V273">
            <v>600</v>
          </cell>
          <cell r="W273">
            <v>5000</v>
          </cell>
          <cell r="X273">
            <v>0</v>
          </cell>
          <cell r="Y273">
            <v>0</v>
          </cell>
          <cell r="Z273">
            <v>0</v>
          </cell>
          <cell r="AA273">
            <v>200</v>
          </cell>
          <cell r="AB273">
            <v>0</v>
          </cell>
          <cell r="AC273">
            <v>400</v>
          </cell>
          <cell r="AD273">
            <v>1000</v>
          </cell>
          <cell r="AE273">
            <v>300</v>
          </cell>
          <cell r="AF273">
            <v>2000</v>
          </cell>
          <cell r="AG273">
            <v>11</v>
          </cell>
          <cell r="AH273">
            <v>12</v>
          </cell>
          <cell r="AI273">
            <v>1</v>
          </cell>
          <cell r="AJ273">
            <v>12</v>
          </cell>
          <cell r="AK273">
            <v>12</v>
          </cell>
          <cell r="AM273">
            <v>3.5042103086858861E-3</v>
          </cell>
          <cell r="AN273">
            <v>350.42103086858862</v>
          </cell>
          <cell r="AO273">
            <v>10</v>
          </cell>
          <cell r="AP273">
            <v>350</v>
          </cell>
        </row>
        <row r="274">
          <cell r="G274">
            <v>2028</v>
          </cell>
          <cell r="H274" t="str">
            <v>Priv.s. fins lucrativos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678</v>
          </cell>
          <cell r="V274">
            <v>1478</v>
          </cell>
          <cell r="W274">
            <v>1300</v>
          </cell>
          <cell r="X274">
            <v>0</v>
          </cell>
          <cell r="Y274">
            <v>0</v>
          </cell>
          <cell r="Z274">
            <v>0</v>
          </cell>
          <cell r="AA274">
            <v>758</v>
          </cell>
          <cell r="AB274">
            <v>1261</v>
          </cell>
          <cell r="AC274">
            <v>1500</v>
          </cell>
          <cell r="AD274">
            <v>794</v>
          </cell>
          <cell r="AE274">
            <v>680</v>
          </cell>
          <cell r="AF274">
            <v>1500</v>
          </cell>
          <cell r="AG274">
            <v>0</v>
          </cell>
          <cell r="AH274">
            <v>5</v>
          </cell>
          <cell r="AI274">
            <v>1</v>
          </cell>
          <cell r="AJ274">
            <v>5</v>
          </cell>
          <cell r="AK274">
            <v>5</v>
          </cell>
          <cell r="AM274">
            <v>0</v>
          </cell>
          <cell r="AN274">
            <v>0</v>
          </cell>
          <cell r="AO274">
            <v>10</v>
          </cell>
          <cell r="AP274">
            <v>0</v>
          </cell>
        </row>
        <row r="275">
          <cell r="G275">
            <v>1793</v>
          </cell>
          <cell r="H275" t="str">
            <v>Priv.s. fins lucrativos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2500</v>
          </cell>
          <cell r="V275">
            <v>477</v>
          </cell>
          <cell r="W275">
            <v>2000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4500</v>
          </cell>
          <cell r="AE275">
            <v>329</v>
          </cell>
          <cell r="AF275">
            <v>5000</v>
          </cell>
          <cell r="AG275">
            <v>0</v>
          </cell>
          <cell r="AH275">
            <v>10</v>
          </cell>
          <cell r="AI275">
            <v>0.6</v>
          </cell>
          <cell r="AJ275">
            <v>10</v>
          </cell>
          <cell r="AK275">
            <v>6</v>
          </cell>
          <cell r="AM275">
            <v>0</v>
          </cell>
          <cell r="AN275">
            <v>0</v>
          </cell>
          <cell r="AO275">
            <v>10</v>
          </cell>
          <cell r="AP275">
            <v>0</v>
          </cell>
        </row>
        <row r="276">
          <cell r="G276">
            <v>2207</v>
          </cell>
          <cell r="H276" t="str">
            <v>Priv.s. fins lucrativos</v>
          </cell>
          <cell r="I276">
            <v>43</v>
          </cell>
          <cell r="J276">
            <v>64</v>
          </cell>
          <cell r="K276">
            <v>86</v>
          </cell>
          <cell r="L276">
            <v>0</v>
          </cell>
          <cell r="M276">
            <v>0</v>
          </cell>
          <cell r="N276">
            <v>0</v>
          </cell>
          <cell r="O276">
            <v>5</v>
          </cell>
          <cell r="P276">
            <v>4</v>
          </cell>
          <cell r="Q276">
            <v>10</v>
          </cell>
          <cell r="R276">
            <v>0</v>
          </cell>
          <cell r="S276">
            <v>0</v>
          </cell>
          <cell r="T276">
            <v>0</v>
          </cell>
          <cell r="U276">
            <v>367</v>
          </cell>
          <cell r="V276">
            <v>620</v>
          </cell>
          <cell r="W276">
            <v>734</v>
          </cell>
          <cell r="X276">
            <v>0</v>
          </cell>
          <cell r="Y276">
            <v>0</v>
          </cell>
          <cell r="Z276">
            <v>0</v>
          </cell>
          <cell r="AA276">
            <v>414</v>
          </cell>
          <cell r="AB276">
            <v>0</v>
          </cell>
          <cell r="AC276">
            <v>828</v>
          </cell>
          <cell r="AD276">
            <v>5</v>
          </cell>
          <cell r="AE276">
            <v>37</v>
          </cell>
          <cell r="AF276">
            <v>10</v>
          </cell>
          <cell r="AG276">
            <v>8</v>
          </cell>
          <cell r="AH276">
            <v>9</v>
          </cell>
          <cell r="AI276">
            <v>0.44444444444444442</v>
          </cell>
          <cell r="AJ276">
            <v>9</v>
          </cell>
          <cell r="AK276">
            <v>4</v>
          </cell>
          <cell r="AM276">
            <v>0</v>
          </cell>
          <cell r="AN276">
            <v>0</v>
          </cell>
          <cell r="AO276">
            <v>10</v>
          </cell>
          <cell r="AP276">
            <v>0</v>
          </cell>
        </row>
        <row r="277">
          <cell r="G277">
            <v>2340</v>
          </cell>
          <cell r="H277" t="str">
            <v>Priv.s. fins lucrativos</v>
          </cell>
          <cell r="I277">
            <v>0</v>
          </cell>
          <cell r="J277">
            <v>0</v>
          </cell>
          <cell r="K277">
            <v>0</v>
          </cell>
          <cell r="L277">
            <v>1200</v>
          </cell>
          <cell r="M277">
            <v>550</v>
          </cell>
          <cell r="N277">
            <v>2400</v>
          </cell>
          <cell r="O277">
            <v>0</v>
          </cell>
          <cell r="P277">
            <v>0</v>
          </cell>
          <cell r="Q277">
            <v>0</v>
          </cell>
          <cell r="R277">
            <v>675</v>
          </cell>
          <cell r="S277">
            <v>230</v>
          </cell>
          <cell r="T277">
            <v>1350</v>
          </cell>
          <cell r="U277">
            <v>2680</v>
          </cell>
          <cell r="V277">
            <v>324</v>
          </cell>
          <cell r="W277">
            <v>5360</v>
          </cell>
          <cell r="X277">
            <v>0</v>
          </cell>
          <cell r="Y277">
            <v>0</v>
          </cell>
          <cell r="Z277">
            <v>0</v>
          </cell>
          <cell r="AA277">
            <v>2680</v>
          </cell>
          <cell r="AB277">
            <v>125</v>
          </cell>
          <cell r="AC277">
            <v>5350</v>
          </cell>
          <cell r="AD277">
            <v>1200</v>
          </cell>
          <cell r="AE277">
            <v>358</v>
          </cell>
          <cell r="AF277">
            <v>2400</v>
          </cell>
          <cell r="AG277">
            <v>0</v>
          </cell>
          <cell r="AH277">
            <v>4</v>
          </cell>
          <cell r="AI277">
            <v>1</v>
          </cell>
          <cell r="AJ277">
            <v>4</v>
          </cell>
          <cell r="AK277">
            <v>4</v>
          </cell>
          <cell r="AM277">
            <v>4.2050523704230637E-3</v>
          </cell>
          <cell r="AN277">
            <v>420.50523704230636</v>
          </cell>
          <cell r="AO277">
            <v>10</v>
          </cell>
          <cell r="AP277">
            <v>420</v>
          </cell>
        </row>
        <row r="278">
          <cell r="G278">
            <v>2287</v>
          </cell>
          <cell r="H278" t="str">
            <v>Priv.s. fins lucrativos</v>
          </cell>
          <cell r="I278">
            <v>660</v>
          </cell>
          <cell r="J278">
            <v>160</v>
          </cell>
          <cell r="K278">
            <v>1320</v>
          </cell>
          <cell r="L278">
            <v>330</v>
          </cell>
          <cell r="M278">
            <v>150</v>
          </cell>
          <cell r="N278">
            <v>660</v>
          </cell>
          <cell r="O278">
            <v>300</v>
          </cell>
          <cell r="P278">
            <v>100</v>
          </cell>
          <cell r="Q278">
            <v>600</v>
          </cell>
          <cell r="R278">
            <v>0</v>
          </cell>
          <cell r="S278">
            <v>0</v>
          </cell>
          <cell r="T278">
            <v>0</v>
          </cell>
          <cell r="U278">
            <v>1020</v>
          </cell>
          <cell r="V278">
            <v>0</v>
          </cell>
          <cell r="W278">
            <v>2000</v>
          </cell>
          <cell r="X278">
            <v>900</v>
          </cell>
          <cell r="Y278">
            <v>0</v>
          </cell>
          <cell r="Z278">
            <v>1800</v>
          </cell>
          <cell r="AA278">
            <v>1260</v>
          </cell>
          <cell r="AB278">
            <v>500</v>
          </cell>
          <cell r="AC278">
            <v>2520</v>
          </cell>
          <cell r="AD278">
            <v>420</v>
          </cell>
          <cell r="AE278">
            <v>500</v>
          </cell>
          <cell r="AF278">
            <v>840</v>
          </cell>
          <cell r="AG278">
            <v>0</v>
          </cell>
          <cell r="AH278">
            <v>9</v>
          </cell>
          <cell r="AI278">
            <v>0.1111111111111111</v>
          </cell>
          <cell r="AJ278">
            <v>9</v>
          </cell>
          <cell r="AK278">
            <v>1</v>
          </cell>
          <cell r="AM278">
            <v>1.1563894018663424E-3</v>
          </cell>
          <cell r="AN278">
            <v>115.63894018663423</v>
          </cell>
          <cell r="AO278">
            <v>10</v>
          </cell>
          <cell r="AP278">
            <v>120</v>
          </cell>
        </row>
        <row r="279">
          <cell r="G279">
            <v>1917</v>
          </cell>
          <cell r="H279" t="str">
            <v>Priv.s. fins lucrativos</v>
          </cell>
          <cell r="I279">
            <v>25</v>
          </cell>
          <cell r="J279">
            <v>0</v>
          </cell>
          <cell r="K279">
            <v>50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50</v>
          </cell>
          <cell r="V279">
            <v>23</v>
          </cell>
          <cell r="W279">
            <v>100</v>
          </cell>
          <cell r="X279">
            <v>0</v>
          </cell>
          <cell r="Y279">
            <v>0</v>
          </cell>
          <cell r="Z279">
            <v>0</v>
          </cell>
          <cell r="AA279">
            <v>2</v>
          </cell>
          <cell r="AB279">
            <v>3</v>
          </cell>
          <cell r="AC279">
            <v>5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 t="e">
            <v>#DIV/0!</v>
          </cell>
          <cell r="AJ279">
            <v>0</v>
          </cell>
          <cell r="AK279">
            <v>0</v>
          </cell>
          <cell r="AM279">
            <v>0</v>
          </cell>
          <cell r="AN279">
            <v>0</v>
          </cell>
          <cell r="AO279">
            <v>10</v>
          </cell>
          <cell r="AP279">
            <v>0</v>
          </cell>
        </row>
        <row r="280">
          <cell r="G280">
            <v>1835</v>
          </cell>
          <cell r="H280" t="str">
            <v>Priv.s. fins lucrativos</v>
          </cell>
          <cell r="I280">
            <v>0</v>
          </cell>
          <cell r="J280">
            <v>0</v>
          </cell>
          <cell r="K280">
            <v>0</v>
          </cell>
          <cell r="L280">
            <v>10000</v>
          </cell>
          <cell r="M280">
            <v>1029</v>
          </cell>
          <cell r="N280">
            <v>10000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15000</v>
          </cell>
          <cell r="V280">
            <v>3400</v>
          </cell>
          <cell r="W280">
            <v>15000</v>
          </cell>
          <cell r="X280">
            <v>0</v>
          </cell>
          <cell r="Y280">
            <v>0</v>
          </cell>
          <cell r="Z280">
            <v>0</v>
          </cell>
          <cell r="AA280">
            <v>1000</v>
          </cell>
          <cell r="AB280">
            <v>360</v>
          </cell>
          <cell r="AC280">
            <v>1000</v>
          </cell>
          <cell r="AD280">
            <v>3000</v>
          </cell>
          <cell r="AE280">
            <v>1165</v>
          </cell>
          <cell r="AF280">
            <v>3000</v>
          </cell>
          <cell r="AG280">
            <v>0</v>
          </cell>
          <cell r="AH280">
            <v>10</v>
          </cell>
          <cell r="AI280">
            <v>1</v>
          </cell>
          <cell r="AJ280">
            <v>10</v>
          </cell>
          <cell r="AK280">
            <v>10</v>
          </cell>
          <cell r="AM280">
            <v>1.7521051543429429E-2</v>
          </cell>
          <cell r="AN280">
            <v>1752.105154342943</v>
          </cell>
          <cell r="AO280">
            <v>10</v>
          </cell>
          <cell r="AP280">
            <v>1750</v>
          </cell>
        </row>
        <row r="281">
          <cell r="G281">
            <v>1820</v>
          </cell>
          <cell r="H281" t="str">
            <v>Priv.s. fins lucrativos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300</v>
          </cell>
          <cell r="P281">
            <v>0</v>
          </cell>
          <cell r="Q281">
            <v>300</v>
          </cell>
          <cell r="R281">
            <v>300</v>
          </cell>
          <cell r="S281">
            <v>0</v>
          </cell>
          <cell r="T281">
            <v>300</v>
          </cell>
          <cell r="U281">
            <v>3000</v>
          </cell>
          <cell r="V281">
            <v>340</v>
          </cell>
          <cell r="W281">
            <v>3000</v>
          </cell>
          <cell r="X281">
            <v>0</v>
          </cell>
          <cell r="Y281">
            <v>0</v>
          </cell>
          <cell r="Z281">
            <v>0</v>
          </cell>
          <cell r="AA281">
            <v>300</v>
          </cell>
          <cell r="AB281">
            <v>120</v>
          </cell>
          <cell r="AC281">
            <v>180</v>
          </cell>
          <cell r="AD281">
            <v>500</v>
          </cell>
          <cell r="AE281">
            <v>0</v>
          </cell>
          <cell r="AF281">
            <v>500</v>
          </cell>
          <cell r="AG281">
            <v>5</v>
          </cell>
          <cell r="AH281">
            <v>5</v>
          </cell>
          <cell r="AI281">
            <v>1</v>
          </cell>
          <cell r="AJ281">
            <v>5</v>
          </cell>
          <cell r="AK281">
            <v>5</v>
          </cell>
          <cell r="AM281">
            <v>0</v>
          </cell>
          <cell r="AN281">
            <v>0</v>
          </cell>
          <cell r="AO281">
            <v>10</v>
          </cell>
          <cell r="AP281">
            <v>0</v>
          </cell>
        </row>
        <row r="282">
          <cell r="G282">
            <v>1816</v>
          </cell>
          <cell r="H282" t="str">
            <v>Priv.s. fins lucrativos</v>
          </cell>
          <cell r="I282">
            <v>0</v>
          </cell>
          <cell r="J282">
            <v>0</v>
          </cell>
          <cell r="K282">
            <v>0</v>
          </cell>
          <cell r="L282">
            <v>1000</v>
          </cell>
          <cell r="M282">
            <v>550</v>
          </cell>
          <cell r="N282">
            <v>2000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4000</v>
          </cell>
          <cell r="V282">
            <v>1661</v>
          </cell>
          <cell r="W282">
            <v>8000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500</v>
          </cell>
          <cell r="AE282">
            <v>265</v>
          </cell>
          <cell r="AF282">
            <v>1000</v>
          </cell>
          <cell r="AG282">
            <v>15</v>
          </cell>
          <cell r="AH282">
            <v>15</v>
          </cell>
          <cell r="AI282">
            <v>0.93333333333333335</v>
          </cell>
          <cell r="AJ282">
            <v>15</v>
          </cell>
          <cell r="AK282">
            <v>14</v>
          </cell>
          <cell r="AM282">
            <v>3.5042103086858861E-3</v>
          </cell>
          <cell r="AN282">
            <v>350.42103086858862</v>
          </cell>
          <cell r="AO282">
            <v>10</v>
          </cell>
          <cell r="AP282">
            <v>350</v>
          </cell>
        </row>
        <row r="283">
          <cell r="G283">
            <v>2274</v>
          </cell>
          <cell r="H283" t="str">
            <v>Priv.s. fins lucrativos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110</v>
          </cell>
          <cell r="V283">
            <v>58</v>
          </cell>
          <cell r="W283">
            <v>320</v>
          </cell>
          <cell r="X283">
            <v>0</v>
          </cell>
          <cell r="Y283">
            <v>0</v>
          </cell>
          <cell r="Z283">
            <v>0</v>
          </cell>
          <cell r="AA283">
            <v>12</v>
          </cell>
          <cell r="AB283">
            <v>0</v>
          </cell>
          <cell r="AC283">
            <v>24</v>
          </cell>
          <cell r="AD283">
            <v>12</v>
          </cell>
          <cell r="AE283">
            <v>0</v>
          </cell>
          <cell r="AF283">
            <v>24</v>
          </cell>
          <cell r="AG283">
            <v>0</v>
          </cell>
          <cell r="AH283">
            <v>0</v>
          </cell>
          <cell r="AI283" t="e">
            <v>#DIV/0!</v>
          </cell>
          <cell r="AJ283">
            <v>0</v>
          </cell>
          <cell r="AK283">
            <v>0</v>
          </cell>
          <cell r="AM283">
            <v>0</v>
          </cell>
          <cell r="AN283">
            <v>0</v>
          </cell>
          <cell r="AO283">
            <v>10</v>
          </cell>
          <cell r="AP283">
            <v>0</v>
          </cell>
        </row>
        <row r="284">
          <cell r="G284">
            <v>1783</v>
          </cell>
          <cell r="H284" t="str">
            <v>Priv.s. fins lucrativos</v>
          </cell>
          <cell r="I284">
            <v>45</v>
          </cell>
          <cell r="J284">
            <v>20</v>
          </cell>
          <cell r="K284">
            <v>60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165</v>
          </cell>
          <cell r="V284">
            <v>30</v>
          </cell>
          <cell r="W284">
            <v>200</v>
          </cell>
          <cell r="X284">
            <v>0</v>
          </cell>
          <cell r="Y284">
            <v>0</v>
          </cell>
          <cell r="Z284">
            <v>0</v>
          </cell>
          <cell r="AA284">
            <v>30</v>
          </cell>
          <cell r="AB284">
            <v>48</v>
          </cell>
          <cell r="AC284">
            <v>60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 t="e">
            <v>#DIV/0!</v>
          </cell>
          <cell r="AJ284">
            <v>0</v>
          </cell>
          <cell r="AK284">
            <v>0</v>
          </cell>
          <cell r="AM284">
            <v>0</v>
          </cell>
          <cell r="AN284">
            <v>0</v>
          </cell>
          <cell r="AO284">
            <v>10</v>
          </cell>
          <cell r="AP284">
            <v>0</v>
          </cell>
        </row>
        <row r="285">
          <cell r="G285">
            <v>2253</v>
          </cell>
          <cell r="H285" t="str">
            <v>Priv.s. fins lucrativos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2327</v>
          </cell>
          <cell r="V285">
            <v>500</v>
          </cell>
          <cell r="W285">
            <v>1000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419</v>
          </cell>
          <cell r="AE285">
            <v>100</v>
          </cell>
          <cell r="AF285">
            <v>250</v>
          </cell>
          <cell r="AG285">
            <v>20</v>
          </cell>
          <cell r="AH285">
            <v>10</v>
          </cell>
          <cell r="AI285">
            <v>1</v>
          </cell>
          <cell r="AJ285">
            <v>20</v>
          </cell>
          <cell r="AK285">
            <v>20</v>
          </cell>
          <cell r="AM285">
            <v>0</v>
          </cell>
          <cell r="AN285">
            <v>0</v>
          </cell>
          <cell r="AO285">
            <v>10</v>
          </cell>
          <cell r="AP285">
            <v>0</v>
          </cell>
        </row>
        <row r="286">
          <cell r="G286">
            <v>1853</v>
          </cell>
          <cell r="H286" t="str">
            <v>Priv.s. fins lucrativos</v>
          </cell>
          <cell r="I286">
            <v>19870</v>
          </cell>
          <cell r="J286">
            <v>497</v>
          </cell>
          <cell r="K286">
            <v>20000</v>
          </cell>
          <cell r="L286">
            <v>1088</v>
          </cell>
          <cell r="M286">
            <v>76</v>
          </cell>
          <cell r="N286">
            <v>1500</v>
          </cell>
          <cell r="O286">
            <v>3425</v>
          </cell>
          <cell r="P286">
            <v>15</v>
          </cell>
          <cell r="Q286">
            <v>3500</v>
          </cell>
          <cell r="R286">
            <v>4951</v>
          </cell>
          <cell r="S286">
            <v>23</v>
          </cell>
          <cell r="T286">
            <v>5000</v>
          </cell>
          <cell r="U286">
            <v>18587</v>
          </cell>
          <cell r="V286">
            <v>1979</v>
          </cell>
          <cell r="W286">
            <v>25000</v>
          </cell>
          <cell r="X286">
            <v>0</v>
          </cell>
          <cell r="Y286">
            <v>0</v>
          </cell>
          <cell r="Z286">
            <v>0</v>
          </cell>
          <cell r="AA286">
            <v>13782</v>
          </cell>
          <cell r="AB286">
            <v>903</v>
          </cell>
          <cell r="AC286">
            <v>15000</v>
          </cell>
          <cell r="AD286">
            <v>3688</v>
          </cell>
          <cell r="AE286">
            <v>785</v>
          </cell>
          <cell r="AF286">
            <v>4000</v>
          </cell>
          <cell r="AG286">
            <v>0</v>
          </cell>
          <cell r="AH286">
            <v>50</v>
          </cell>
          <cell r="AI286">
            <v>0.76</v>
          </cell>
          <cell r="AJ286">
            <v>50</v>
          </cell>
          <cell r="AK286">
            <v>38</v>
          </cell>
          <cell r="AM286">
            <v>2.6281577315144145E-3</v>
          </cell>
          <cell r="AN286">
            <v>262.81577315144142</v>
          </cell>
          <cell r="AO286">
            <v>10</v>
          </cell>
          <cell r="AP286">
            <v>260</v>
          </cell>
        </row>
        <row r="287">
          <cell r="G287">
            <v>1841</v>
          </cell>
          <cell r="H287" t="str">
            <v>Priv.s. fins lucrativos</v>
          </cell>
          <cell r="I287">
            <v>0</v>
          </cell>
          <cell r="J287">
            <v>0</v>
          </cell>
          <cell r="K287">
            <v>0</v>
          </cell>
          <cell r="L287">
            <v>560</v>
          </cell>
          <cell r="M287">
            <v>0</v>
          </cell>
          <cell r="N287">
            <v>250</v>
          </cell>
          <cell r="O287">
            <v>0</v>
          </cell>
          <cell r="P287">
            <v>0</v>
          </cell>
          <cell r="Q287">
            <v>0</v>
          </cell>
          <cell r="R287">
            <v>250</v>
          </cell>
          <cell r="S287">
            <v>0</v>
          </cell>
          <cell r="T287">
            <v>250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92</v>
          </cell>
          <cell r="AB287">
            <v>0</v>
          </cell>
          <cell r="AC287">
            <v>250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 t="e">
            <v>#DIV/0!</v>
          </cell>
          <cell r="AJ287">
            <v>0</v>
          </cell>
          <cell r="AK287">
            <v>0</v>
          </cell>
          <cell r="AM287">
            <v>4.3802628858573576E-4</v>
          </cell>
          <cell r="AN287">
            <v>43.802628858573577</v>
          </cell>
          <cell r="AO287">
            <v>10</v>
          </cell>
          <cell r="AP287">
            <v>40</v>
          </cell>
        </row>
        <row r="288">
          <cell r="G288">
            <v>1781</v>
          </cell>
          <cell r="H288" t="str">
            <v>Priv.s. fins lucrativos</v>
          </cell>
          <cell r="I288">
            <v>0</v>
          </cell>
          <cell r="J288">
            <v>0</v>
          </cell>
          <cell r="K288">
            <v>0</v>
          </cell>
          <cell r="L288">
            <v>18000</v>
          </cell>
          <cell r="M288">
            <v>0</v>
          </cell>
          <cell r="N288">
            <v>18000</v>
          </cell>
          <cell r="O288">
            <v>0</v>
          </cell>
          <cell r="P288">
            <v>0</v>
          </cell>
          <cell r="Q288">
            <v>0</v>
          </cell>
          <cell r="R288">
            <v>18000</v>
          </cell>
          <cell r="S288">
            <v>0</v>
          </cell>
          <cell r="T288">
            <v>18000</v>
          </cell>
          <cell r="U288">
            <v>14400</v>
          </cell>
          <cell r="V288">
            <v>0</v>
          </cell>
          <cell r="W288">
            <v>14400</v>
          </cell>
          <cell r="X288">
            <v>0</v>
          </cell>
          <cell r="Y288">
            <v>0</v>
          </cell>
          <cell r="Z288">
            <v>0</v>
          </cell>
          <cell r="AA288">
            <v>23400</v>
          </cell>
          <cell r="AB288">
            <v>0</v>
          </cell>
          <cell r="AC288">
            <v>23400</v>
          </cell>
          <cell r="AD288">
            <v>18000</v>
          </cell>
          <cell r="AE288">
            <v>0</v>
          </cell>
          <cell r="AF288">
            <v>18000</v>
          </cell>
          <cell r="AG288">
            <v>20</v>
          </cell>
          <cell r="AH288">
            <v>12</v>
          </cell>
          <cell r="AI288">
            <v>1</v>
          </cell>
          <cell r="AJ288">
            <v>20</v>
          </cell>
          <cell r="AK288">
            <v>20</v>
          </cell>
          <cell r="AM288">
            <v>3.1537892778172975E-2</v>
          </cell>
          <cell r="AN288">
            <v>3153.7892778172977</v>
          </cell>
          <cell r="AO288">
            <v>10</v>
          </cell>
          <cell r="AP288">
            <v>3150</v>
          </cell>
        </row>
        <row r="289">
          <cell r="G289">
            <v>1780</v>
          </cell>
          <cell r="H289" t="str">
            <v>Priv.s. fins lucrativos</v>
          </cell>
          <cell r="I289">
            <v>0</v>
          </cell>
          <cell r="J289">
            <v>0</v>
          </cell>
          <cell r="K289">
            <v>0</v>
          </cell>
          <cell r="L289">
            <v>6500</v>
          </cell>
          <cell r="M289">
            <v>300</v>
          </cell>
          <cell r="N289">
            <v>13000</v>
          </cell>
          <cell r="O289">
            <v>0</v>
          </cell>
          <cell r="P289">
            <v>0</v>
          </cell>
          <cell r="Q289">
            <v>0</v>
          </cell>
          <cell r="R289">
            <v>9000</v>
          </cell>
          <cell r="S289">
            <v>0</v>
          </cell>
          <cell r="T289">
            <v>18000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2500</v>
          </cell>
          <cell r="AB289">
            <v>762</v>
          </cell>
          <cell r="AC289">
            <v>5000</v>
          </cell>
          <cell r="AD289">
            <v>2500</v>
          </cell>
          <cell r="AE289">
            <v>980</v>
          </cell>
          <cell r="AF289">
            <v>5000</v>
          </cell>
          <cell r="AG289">
            <v>0</v>
          </cell>
          <cell r="AH289">
            <v>39</v>
          </cell>
          <cell r="AI289">
            <v>0.97435897435897434</v>
          </cell>
          <cell r="AJ289">
            <v>39</v>
          </cell>
          <cell r="AK289">
            <v>38</v>
          </cell>
          <cell r="AM289">
            <v>2.2777367006458261E-2</v>
          </cell>
          <cell r="AN289">
            <v>2277.7367006458262</v>
          </cell>
          <cell r="AO289">
            <v>10</v>
          </cell>
          <cell r="AP289">
            <v>2280</v>
          </cell>
        </row>
        <row r="290">
          <cell r="G290">
            <v>2251</v>
          </cell>
          <cell r="H290" t="str">
            <v>Priv.s. fins lucrativos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1900</v>
          </cell>
          <cell r="P290">
            <v>200</v>
          </cell>
          <cell r="Q290">
            <v>1000</v>
          </cell>
          <cell r="R290">
            <v>0</v>
          </cell>
          <cell r="S290">
            <v>0</v>
          </cell>
          <cell r="T290">
            <v>0</v>
          </cell>
          <cell r="U290">
            <v>33000</v>
          </cell>
          <cell r="V290">
            <v>500</v>
          </cell>
          <cell r="W290">
            <v>15000</v>
          </cell>
          <cell r="X290">
            <v>0</v>
          </cell>
          <cell r="Y290">
            <v>0</v>
          </cell>
          <cell r="Z290">
            <v>0</v>
          </cell>
          <cell r="AA290">
            <v>6000</v>
          </cell>
          <cell r="AB290">
            <v>400</v>
          </cell>
          <cell r="AC290">
            <v>4000</v>
          </cell>
          <cell r="AD290">
            <v>6000</v>
          </cell>
          <cell r="AE290">
            <v>700</v>
          </cell>
          <cell r="AF290">
            <v>12000</v>
          </cell>
          <cell r="AG290">
            <v>0</v>
          </cell>
          <cell r="AH290">
            <v>15</v>
          </cell>
          <cell r="AI290">
            <v>1</v>
          </cell>
          <cell r="AJ290">
            <v>15</v>
          </cell>
          <cell r="AK290">
            <v>15</v>
          </cell>
          <cell r="AM290">
            <v>0</v>
          </cell>
          <cell r="AN290">
            <v>0</v>
          </cell>
          <cell r="AO290">
            <v>10</v>
          </cell>
          <cell r="AP290">
            <v>0</v>
          </cell>
        </row>
        <row r="291">
          <cell r="G291">
            <v>2136</v>
          </cell>
          <cell r="H291" t="str">
            <v>Priv.s. fins lucrativos</v>
          </cell>
          <cell r="I291">
            <v>0</v>
          </cell>
          <cell r="J291">
            <v>0</v>
          </cell>
          <cell r="K291">
            <v>0</v>
          </cell>
          <cell r="L291">
            <v>360</v>
          </cell>
          <cell r="M291">
            <v>0</v>
          </cell>
          <cell r="N291">
            <v>600</v>
          </cell>
          <cell r="O291">
            <v>30</v>
          </cell>
          <cell r="P291">
            <v>0</v>
          </cell>
          <cell r="Q291">
            <v>100</v>
          </cell>
          <cell r="R291">
            <v>0</v>
          </cell>
          <cell r="S291">
            <v>0</v>
          </cell>
          <cell r="T291">
            <v>0</v>
          </cell>
          <cell r="U291">
            <v>900</v>
          </cell>
          <cell r="V291">
            <v>677</v>
          </cell>
          <cell r="W291">
            <v>1000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 t="e">
            <v>#DIV/0!</v>
          </cell>
          <cell r="AJ291">
            <v>0</v>
          </cell>
          <cell r="AK291">
            <v>0</v>
          </cell>
          <cell r="AM291">
            <v>1.0512630926057659E-3</v>
          </cell>
          <cell r="AN291">
            <v>105.12630926057659</v>
          </cell>
          <cell r="AO291">
            <v>10</v>
          </cell>
          <cell r="AP291">
            <v>110</v>
          </cell>
        </row>
        <row r="292">
          <cell r="G292">
            <v>2153</v>
          </cell>
          <cell r="H292" t="str">
            <v>Priv.s. fins lucrativos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900</v>
          </cell>
          <cell r="V292">
            <v>300</v>
          </cell>
          <cell r="W292">
            <v>1800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50</v>
          </cell>
          <cell r="AE292">
            <v>48</v>
          </cell>
          <cell r="AF292">
            <v>100</v>
          </cell>
          <cell r="AG292">
            <v>0</v>
          </cell>
          <cell r="AH292">
            <v>0</v>
          </cell>
          <cell r="AI292" t="e">
            <v>#DIV/0!</v>
          </cell>
          <cell r="AJ292">
            <v>0</v>
          </cell>
          <cell r="AK292">
            <v>0</v>
          </cell>
          <cell r="AM292">
            <v>0</v>
          </cell>
          <cell r="AN292">
            <v>0</v>
          </cell>
          <cell r="AO292">
            <v>10</v>
          </cell>
          <cell r="AP292">
            <v>0</v>
          </cell>
        </row>
        <row r="293">
          <cell r="G293">
            <v>1818</v>
          </cell>
          <cell r="H293" t="str">
            <v>Priv.s. fins lucrativos</v>
          </cell>
          <cell r="I293">
            <v>2690</v>
          </cell>
          <cell r="J293">
            <v>222</v>
          </cell>
          <cell r="K293">
            <v>2690</v>
          </cell>
          <cell r="L293">
            <v>0</v>
          </cell>
          <cell r="M293">
            <v>0</v>
          </cell>
          <cell r="N293">
            <v>0</v>
          </cell>
          <cell r="O293">
            <v>2800</v>
          </cell>
          <cell r="P293">
            <v>62</v>
          </cell>
          <cell r="Q293">
            <v>3000</v>
          </cell>
          <cell r="R293">
            <v>0</v>
          </cell>
          <cell r="S293">
            <v>0</v>
          </cell>
          <cell r="T293">
            <v>0</v>
          </cell>
          <cell r="U293">
            <v>5900</v>
          </cell>
          <cell r="V293">
            <v>594</v>
          </cell>
          <cell r="W293">
            <v>11000</v>
          </cell>
          <cell r="X293">
            <v>0</v>
          </cell>
          <cell r="Y293">
            <v>0</v>
          </cell>
          <cell r="Z293">
            <v>0</v>
          </cell>
          <cell r="AA293">
            <v>3100</v>
          </cell>
          <cell r="AB293">
            <v>69</v>
          </cell>
          <cell r="AC293">
            <v>3100</v>
          </cell>
          <cell r="AD293">
            <v>2900</v>
          </cell>
          <cell r="AE293">
            <v>1960</v>
          </cell>
          <cell r="AF293">
            <v>800</v>
          </cell>
          <cell r="AG293">
            <v>0</v>
          </cell>
          <cell r="AH293">
            <v>18</v>
          </cell>
          <cell r="AI293">
            <v>0.72222222222222221</v>
          </cell>
          <cell r="AJ293">
            <v>18</v>
          </cell>
          <cell r="AK293">
            <v>13</v>
          </cell>
          <cell r="AM293">
            <v>0</v>
          </cell>
          <cell r="AN293">
            <v>0</v>
          </cell>
          <cell r="AO293">
            <v>10</v>
          </cell>
          <cell r="AP293">
            <v>0</v>
          </cell>
        </row>
        <row r="294">
          <cell r="G294">
            <v>593</v>
          </cell>
          <cell r="H294" t="str">
            <v>Priv.s. fins lucrativos</v>
          </cell>
          <cell r="I294">
            <v>200</v>
          </cell>
          <cell r="J294">
            <v>0</v>
          </cell>
          <cell r="K294">
            <v>400</v>
          </cell>
          <cell r="L294">
            <v>812</v>
          </cell>
          <cell r="M294">
            <v>495</v>
          </cell>
          <cell r="N294">
            <v>1600</v>
          </cell>
          <cell r="O294">
            <v>1626</v>
          </cell>
          <cell r="P294">
            <v>95</v>
          </cell>
          <cell r="Q294">
            <v>3200</v>
          </cell>
          <cell r="R294">
            <v>400</v>
          </cell>
          <cell r="S294">
            <v>0</v>
          </cell>
          <cell r="T294">
            <v>800</v>
          </cell>
          <cell r="U294">
            <v>1290</v>
          </cell>
          <cell r="V294">
            <v>219</v>
          </cell>
          <cell r="W294">
            <v>2580</v>
          </cell>
          <cell r="X294">
            <v>0</v>
          </cell>
          <cell r="Y294">
            <v>0</v>
          </cell>
          <cell r="Z294">
            <v>0</v>
          </cell>
          <cell r="AA294">
            <v>1433</v>
          </cell>
          <cell r="AB294">
            <v>266</v>
          </cell>
          <cell r="AC294">
            <v>2866</v>
          </cell>
          <cell r="AD294">
            <v>400</v>
          </cell>
          <cell r="AE294">
            <v>61</v>
          </cell>
          <cell r="AF294">
            <v>800</v>
          </cell>
          <cell r="AG294">
            <v>0</v>
          </cell>
          <cell r="AH294">
            <v>25</v>
          </cell>
          <cell r="AI294">
            <v>0.68</v>
          </cell>
          <cell r="AJ294">
            <v>25</v>
          </cell>
          <cell r="AK294">
            <v>17</v>
          </cell>
          <cell r="AM294">
            <v>2.803368246948709E-3</v>
          </cell>
          <cell r="AN294">
            <v>280.33682469487087</v>
          </cell>
          <cell r="AO294">
            <v>10</v>
          </cell>
          <cell r="AP294">
            <v>280</v>
          </cell>
        </row>
        <row r="295">
          <cell r="G295">
            <v>2143</v>
          </cell>
          <cell r="H295" t="str">
            <v>Priv.s. fins lucrativos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8</v>
          </cell>
          <cell r="V295">
            <v>28</v>
          </cell>
          <cell r="W295">
            <v>16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1</v>
          </cell>
          <cell r="AE295">
            <v>0</v>
          </cell>
          <cell r="AF295">
            <v>2</v>
          </cell>
          <cell r="AG295">
            <v>0</v>
          </cell>
          <cell r="AH295">
            <v>0</v>
          </cell>
          <cell r="AI295" t="e">
            <v>#DIV/0!</v>
          </cell>
          <cell r="AJ295">
            <v>0</v>
          </cell>
          <cell r="AK295">
            <v>0</v>
          </cell>
          <cell r="AM295">
            <v>0</v>
          </cell>
          <cell r="AN295">
            <v>0</v>
          </cell>
          <cell r="AO295">
            <v>10</v>
          </cell>
          <cell r="AP295">
            <v>0</v>
          </cell>
        </row>
        <row r="296">
          <cell r="G296">
            <v>1909</v>
          </cell>
          <cell r="H296" t="str">
            <v>Priv.s. fins lucrativos</v>
          </cell>
          <cell r="I296">
            <v>0</v>
          </cell>
          <cell r="J296">
            <v>0</v>
          </cell>
          <cell r="K296">
            <v>0</v>
          </cell>
          <cell r="L296">
            <v>500</v>
          </cell>
          <cell r="M296">
            <v>0</v>
          </cell>
          <cell r="N296">
            <v>1000</v>
          </cell>
          <cell r="O296">
            <v>1000</v>
          </cell>
          <cell r="P296">
            <v>0</v>
          </cell>
          <cell r="Q296">
            <v>2000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1036</v>
          </cell>
          <cell r="AE296">
            <v>436</v>
          </cell>
          <cell r="AF296">
            <v>2000</v>
          </cell>
          <cell r="AG296">
            <v>13</v>
          </cell>
          <cell r="AH296">
            <v>2</v>
          </cell>
          <cell r="AI296">
            <v>1</v>
          </cell>
          <cell r="AJ296">
            <v>13</v>
          </cell>
          <cell r="AK296">
            <v>13</v>
          </cell>
          <cell r="AM296">
            <v>1.7521051543429431E-3</v>
          </cell>
          <cell r="AN296">
            <v>175.21051543429431</v>
          </cell>
          <cell r="AO296">
            <v>10</v>
          </cell>
          <cell r="AP296">
            <v>180</v>
          </cell>
        </row>
        <row r="297">
          <cell r="G297">
            <v>1988</v>
          </cell>
          <cell r="H297" t="str">
            <v>Priv.s. fins lucrativos</v>
          </cell>
          <cell r="I297">
            <v>0</v>
          </cell>
          <cell r="J297">
            <v>0</v>
          </cell>
          <cell r="K297">
            <v>0</v>
          </cell>
          <cell r="L297">
            <v>50</v>
          </cell>
          <cell r="M297">
            <v>0</v>
          </cell>
          <cell r="N297">
            <v>100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75</v>
          </cell>
          <cell r="V297">
            <v>0</v>
          </cell>
          <cell r="W297">
            <v>150</v>
          </cell>
          <cell r="X297">
            <v>0</v>
          </cell>
          <cell r="Y297">
            <v>0</v>
          </cell>
          <cell r="Z297">
            <v>0</v>
          </cell>
          <cell r="AA297">
            <v>25</v>
          </cell>
          <cell r="AB297">
            <v>11</v>
          </cell>
          <cell r="AC297">
            <v>50</v>
          </cell>
          <cell r="AD297">
            <v>100</v>
          </cell>
          <cell r="AE297">
            <v>0</v>
          </cell>
          <cell r="AF297">
            <v>200</v>
          </cell>
          <cell r="AG297">
            <v>0</v>
          </cell>
          <cell r="AH297">
            <v>0</v>
          </cell>
          <cell r="AI297" t="e">
            <v>#DIV/0!</v>
          </cell>
          <cell r="AJ297">
            <v>0</v>
          </cell>
          <cell r="AK297">
            <v>0</v>
          </cell>
          <cell r="AM297">
            <v>1.7521051543429431E-4</v>
          </cell>
          <cell r="AN297">
            <v>17.521051543429429</v>
          </cell>
          <cell r="AO297">
            <v>10</v>
          </cell>
          <cell r="AP297">
            <v>20</v>
          </cell>
        </row>
        <row r="298">
          <cell r="G298">
            <v>2363</v>
          </cell>
          <cell r="H298" t="str">
            <v>Priv.s. fins lucrativos</v>
          </cell>
          <cell r="I298">
            <v>3000</v>
          </cell>
          <cell r="J298">
            <v>15</v>
          </cell>
          <cell r="K298">
            <v>3000</v>
          </cell>
          <cell r="L298">
            <v>3000</v>
          </cell>
          <cell r="M298">
            <v>0</v>
          </cell>
          <cell r="N298">
            <v>3000</v>
          </cell>
          <cell r="O298">
            <v>3000</v>
          </cell>
          <cell r="P298">
            <v>0</v>
          </cell>
          <cell r="Q298">
            <v>3000</v>
          </cell>
          <cell r="R298">
            <v>3000</v>
          </cell>
          <cell r="S298">
            <v>5</v>
          </cell>
          <cell r="T298">
            <v>3000</v>
          </cell>
          <cell r="U298">
            <v>2400</v>
          </cell>
          <cell r="V298">
            <v>53</v>
          </cell>
          <cell r="W298">
            <v>2400</v>
          </cell>
          <cell r="X298">
            <v>4500</v>
          </cell>
          <cell r="Y298">
            <v>0</v>
          </cell>
          <cell r="Z298">
            <v>4500</v>
          </cell>
          <cell r="AA298">
            <v>4500</v>
          </cell>
          <cell r="AB298">
            <v>0</v>
          </cell>
          <cell r="AC298">
            <v>4500</v>
          </cell>
          <cell r="AD298">
            <v>4500</v>
          </cell>
          <cell r="AE298">
            <v>0</v>
          </cell>
          <cell r="AF298">
            <v>4500</v>
          </cell>
          <cell r="AG298">
            <v>0</v>
          </cell>
          <cell r="AH298">
            <v>0</v>
          </cell>
          <cell r="AI298" t="e">
            <v>#DIV/0!</v>
          </cell>
          <cell r="AJ298">
            <v>0</v>
          </cell>
          <cell r="AK298">
            <v>0</v>
          </cell>
          <cell r="AM298">
            <v>5.2563154630288289E-3</v>
          </cell>
          <cell r="AN298">
            <v>525.63154630288284</v>
          </cell>
          <cell r="AO298">
            <v>10</v>
          </cell>
          <cell r="AP298">
            <v>530</v>
          </cell>
        </row>
        <row r="299">
          <cell r="G299">
            <v>1906</v>
          </cell>
          <cell r="H299" t="str">
            <v>Priv.s. fins lucrativos</v>
          </cell>
          <cell r="I299">
            <v>0</v>
          </cell>
          <cell r="J299">
            <v>0</v>
          </cell>
          <cell r="K299">
            <v>0</v>
          </cell>
          <cell r="L299">
            <v>100</v>
          </cell>
          <cell r="M299">
            <v>33</v>
          </cell>
          <cell r="N299">
            <v>200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425</v>
          </cell>
          <cell r="V299">
            <v>229</v>
          </cell>
          <cell r="W299">
            <v>850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 t="e">
            <v>#DIV/0!</v>
          </cell>
          <cell r="AJ299">
            <v>0</v>
          </cell>
          <cell r="AK299">
            <v>0</v>
          </cell>
          <cell r="AM299">
            <v>3.5042103086858862E-4</v>
          </cell>
          <cell r="AN299">
            <v>35.042103086858859</v>
          </cell>
          <cell r="AO299">
            <v>10</v>
          </cell>
          <cell r="AP299">
            <v>40</v>
          </cell>
        </row>
        <row r="300">
          <cell r="G300">
            <v>2306</v>
          </cell>
          <cell r="H300" t="str">
            <v>Priv.s. fins lucrativos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20</v>
          </cell>
          <cell r="P300">
            <v>0</v>
          </cell>
          <cell r="Q300">
            <v>40</v>
          </cell>
          <cell r="R300">
            <v>0</v>
          </cell>
          <cell r="S300">
            <v>0</v>
          </cell>
          <cell r="T300">
            <v>0</v>
          </cell>
          <cell r="U300">
            <v>180</v>
          </cell>
          <cell r="V300">
            <v>50</v>
          </cell>
          <cell r="W300">
            <v>300</v>
          </cell>
          <cell r="X300">
            <v>0</v>
          </cell>
          <cell r="Y300">
            <v>0</v>
          </cell>
          <cell r="Z300">
            <v>0</v>
          </cell>
          <cell r="AA300">
            <v>25</v>
          </cell>
          <cell r="AB300">
            <v>5</v>
          </cell>
          <cell r="AC300">
            <v>50</v>
          </cell>
          <cell r="AD300">
            <v>24</v>
          </cell>
          <cell r="AE300">
            <v>0</v>
          </cell>
          <cell r="AF300">
            <v>48</v>
          </cell>
          <cell r="AG300">
            <v>0</v>
          </cell>
          <cell r="AH300">
            <v>0</v>
          </cell>
          <cell r="AI300" t="e">
            <v>#DIV/0!</v>
          </cell>
          <cell r="AJ300">
            <v>0</v>
          </cell>
          <cell r="AK300">
            <v>0</v>
          </cell>
          <cell r="AM300">
            <v>0</v>
          </cell>
          <cell r="AN300">
            <v>0</v>
          </cell>
          <cell r="AO300">
            <v>10</v>
          </cell>
          <cell r="AP300">
            <v>0</v>
          </cell>
        </row>
        <row r="301">
          <cell r="G301">
            <v>1989</v>
          </cell>
          <cell r="H301" t="str">
            <v>Priv.s. fins lucrativos</v>
          </cell>
          <cell r="I301">
            <v>0</v>
          </cell>
          <cell r="J301">
            <v>0</v>
          </cell>
          <cell r="K301">
            <v>0</v>
          </cell>
          <cell r="L301">
            <v>150</v>
          </cell>
          <cell r="M301">
            <v>17</v>
          </cell>
          <cell r="N301">
            <v>200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300</v>
          </cell>
          <cell r="V301">
            <v>39</v>
          </cell>
          <cell r="W301">
            <v>600</v>
          </cell>
          <cell r="X301">
            <v>0</v>
          </cell>
          <cell r="Y301">
            <v>0</v>
          </cell>
          <cell r="Z301">
            <v>0</v>
          </cell>
          <cell r="AA301">
            <v>200</v>
          </cell>
          <cell r="AB301">
            <v>110</v>
          </cell>
          <cell r="AC301">
            <v>250</v>
          </cell>
          <cell r="AD301">
            <v>35</v>
          </cell>
          <cell r="AE301">
            <v>37</v>
          </cell>
          <cell r="AF301">
            <v>50</v>
          </cell>
          <cell r="AG301">
            <v>4</v>
          </cell>
          <cell r="AH301">
            <v>4</v>
          </cell>
          <cell r="AI301">
            <v>0</v>
          </cell>
          <cell r="AJ301">
            <v>4</v>
          </cell>
          <cell r="AK301">
            <v>0</v>
          </cell>
          <cell r="AM301">
            <v>3.5042103086858862E-4</v>
          </cell>
          <cell r="AN301">
            <v>35.042103086858859</v>
          </cell>
          <cell r="AO301">
            <v>10</v>
          </cell>
          <cell r="AP301">
            <v>40</v>
          </cell>
        </row>
        <row r="302">
          <cell r="G302">
            <v>2081</v>
          </cell>
          <cell r="H302" t="str">
            <v>Priv.s. fins lucrativos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40</v>
          </cell>
          <cell r="O302">
            <v>22</v>
          </cell>
          <cell r="P302">
            <v>9</v>
          </cell>
          <cell r="Q302">
            <v>44</v>
          </cell>
          <cell r="R302">
            <v>0</v>
          </cell>
          <cell r="S302">
            <v>0</v>
          </cell>
          <cell r="T302">
            <v>0</v>
          </cell>
          <cell r="U302">
            <v>70</v>
          </cell>
          <cell r="V302">
            <v>114</v>
          </cell>
          <cell r="W302">
            <v>140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2</v>
          </cell>
          <cell r="AH302">
            <v>0</v>
          </cell>
          <cell r="AI302" t="e">
            <v>#DIV/0!</v>
          </cell>
          <cell r="AJ302">
            <v>2</v>
          </cell>
          <cell r="AK302">
            <v>2</v>
          </cell>
          <cell r="AM302">
            <v>7.0084206173717722E-5</v>
          </cell>
          <cell r="AN302">
            <v>7.0084206173717725</v>
          </cell>
          <cell r="AO302">
            <v>10</v>
          </cell>
          <cell r="AP302">
            <v>40</v>
          </cell>
        </row>
        <row r="303">
          <cell r="G303">
            <v>2140</v>
          </cell>
          <cell r="H303" t="str">
            <v>Priv.s. fins lucrativos</v>
          </cell>
          <cell r="I303">
            <v>0</v>
          </cell>
          <cell r="J303">
            <v>0</v>
          </cell>
          <cell r="K303">
            <v>0</v>
          </cell>
          <cell r="L303">
            <v>25</v>
          </cell>
          <cell r="M303">
            <v>25</v>
          </cell>
          <cell r="N303">
            <v>50</v>
          </cell>
          <cell r="O303">
            <v>10</v>
          </cell>
          <cell r="P303">
            <v>5</v>
          </cell>
          <cell r="Q303">
            <v>20</v>
          </cell>
          <cell r="R303">
            <v>0</v>
          </cell>
          <cell r="S303">
            <v>0</v>
          </cell>
          <cell r="T303">
            <v>0</v>
          </cell>
          <cell r="U303">
            <v>326</v>
          </cell>
          <cell r="V303">
            <v>0</v>
          </cell>
          <cell r="W303">
            <v>600</v>
          </cell>
          <cell r="X303">
            <v>0</v>
          </cell>
          <cell r="Y303">
            <v>0</v>
          </cell>
          <cell r="Z303">
            <v>0</v>
          </cell>
          <cell r="AA303">
            <v>142</v>
          </cell>
          <cell r="AB303">
            <v>0</v>
          </cell>
          <cell r="AC303">
            <v>300</v>
          </cell>
          <cell r="AD303">
            <v>24</v>
          </cell>
          <cell r="AE303">
            <v>24</v>
          </cell>
          <cell r="AF303">
            <v>50</v>
          </cell>
          <cell r="AG303">
            <v>3</v>
          </cell>
          <cell r="AH303">
            <v>4</v>
          </cell>
          <cell r="AI303">
            <v>1</v>
          </cell>
          <cell r="AJ303">
            <v>4</v>
          </cell>
          <cell r="AK303">
            <v>4</v>
          </cell>
          <cell r="AM303">
            <v>8.7605257717147155E-5</v>
          </cell>
          <cell r="AN303">
            <v>8.7605257717147147</v>
          </cell>
          <cell r="AO303">
            <v>10</v>
          </cell>
          <cell r="AP303">
            <v>20</v>
          </cell>
        </row>
        <row r="304">
          <cell r="G304">
            <v>1847</v>
          </cell>
          <cell r="H304" t="str">
            <v>Priv.s. fins lucrativos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6000</v>
          </cell>
          <cell r="P304">
            <v>1045</v>
          </cell>
          <cell r="Q304">
            <v>12000</v>
          </cell>
          <cell r="R304">
            <v>0</v>
          </cell>
          <cell r="S304">
            <v>0</v>
          </cell>
          <cell r="T304">
            <v>0</v>
          </cell>
          <cell r="U304">
            <v>9000</v>
          </cell>
          <cell r="V304">
            <v>2920</v>
          </cell>
          <cell r="W304">
            <v>18000</v>
          </cell>
          <cell r="X304">
            <v>0</v>
          </cell>
          <cell r="Y304">
            <v>0</v>
          </cell>
          <cell r="Z304">
            <v>0</v>
          </cell>
          <cell r="AA304">
            <v>8000</v>
          </cell>
          <cell r="AB304">
            <v>4790</v>
          </cell>
          <cell r="AC304">
            <v>16000</v>
          </cell>
          <cell r="AD304">
            <v>9000</v>
          </cell>
          <cell r="AE304">
            <v>575</v>
          </cell>
          <cell r="AF304">
            <v>18000</v>
          </cell>
          <cell r="AG304">
            <v>27</v>
          </cell>
          <cell r="AH304">
            <v>9</v>
          </cell>
          <cell r="AI304">
            <v>1</v>
          </cell>
          <cell r="AJ304">
            <v>27</v>
          </cell>
          <cell r="AK304">
            <v>27</v>
          </cell>
          <cell r="AM304">
            <v>0</v>
          </cell>
          <cell r="AN304">
            <v>0</v>
          </cell>
          <cell r="AO304">
            <v>10</v>
          </cell>
          <cell r="AP304">
            <v>0</v>
          </cell>
        </row>
        <row r="305">
          <cell r="G305">
            <v>1807</v>
          </cell>
          <cell r="H305" t="str">
            <v>Priv.s. fins lucrativos</v>
          </cell>
          <cell r="I305">
            <v>0</v>
          </cell>
          <cell r="J305">
            <v>0</v>
          </cell>
          <cell r="K305">
            <v>0</v>
          </cell>
          <cell r="L305">
            <v>1000</v>
          </cell>
          <cell r="M305">
            <v>0</v>
          </cell>
          <cell r="N305">
            <v>2000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2000</v>
          </cell>
          <cell r="V305">
            <v>0</v>
          </cell>
          <cell r="W305">
            <v>3000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10</v>
          </cell>
          <cell r="AI305">
            <v>1</v>
          </cell>
          <cell r="AJ305">
            <v>10</v>
          </cell>
          <cell r="AK305">
            <v>10</v>
          </cell>
          <cell r="AM305">
            <v>3.5042103086858861E-3</v>
          </cell>
          <cell r="AN305">
            <v>350.42103086858862</v>
          </cell>
          <cell r="AO305">
            <v>10</v>
          </cell>
          <cell r="AP305">
            <v>350</v>
          </cell>
        </row>
        <row r="306">
          <cell r="G306">
            <v>1944</v>
          </cell>
          <cell r="H306" t="str">
            <v>Priv.s. fins lucrativos</v>
          </cell>
          <cell r="I306">
            <v>12000</v>
          </cell>
          <cell r="J306">
            <v>202</v>
          </cell>
          <cell r="K306">
            <v>23798</v>
          </cell>
          <cell r="L306">
            <v>6000</v>
          </cell>
          <cell r="M306">
            <v>1261</v>
          </cell>
          <cell r="N306">
            <v>10739</v>
          </cell>
          <cell r="O306">
            <v>7200</v>
          </cell>
          <cell r="P306">
            <v>395</v>
          </cell>
          <cell r="Q306">
            <v>14005</v>
          </cell>
          <cell r="R306">
            <v>3600</v>
          </cell>
          <cell r="S306">
            <v>151</v>
          </cell>
          <cell r="T306">
            <v>7049</v>
          </cell>
          <cell r="U306">
            <v>4080</v>
          </cell>
          <cell r="V306">
            <v>2649</v>
          </cell>
          <cell r="W306">
            <v>5511</v>
          </cell>
          <cell r="X306">
            <v>0</v>
          </cell>
          <cell r="Y306">
            <v>0</v>
          </cell>
          <cell r="Z306">
            <v>0</v>
          </cell>
          <cell r="AA306">
            <v>1176</v>
          </cell>
          <cell r="AB306">
            <v>1304</v>
          </cell>
          <cell r="AC306">
            <v>1048</v>
          </cell>
          <cell r="AD306">
            <v>4000</v>
          </cell>
          <cell r="AE306">
            <v>602</v>
          </cell>
          <cell r="AF306">
            <v>7398</v>
          </cell>
          <cell r="AG306">
            <v>24</v>
          </cell>
          <cell r="AH306">
            <v>10</v>
          </cell>
          <cell r="AI306">
            <v>1</v>
          </cell>
          <cell r="AJ306">
            <v>24</v>
          </cell>
          <cell r="AK306">
            <v>24</v>
          </cell>
          <cell r="AM306">
            <v>1.8815857252488865E-2</v>
          </cell>
          <cell r="AN306">
            <v>1881.5857252488865</v>
          </cell>
          <cell r="AO306">
            <v>10</v>
          </cell>
          <cell r="AP306">
            <v>1880</v>
          </cell>
        </row>
        <row r="307">
          <cell r="G307">
            <v>1800</v>
          </cell>
          <cell r="H307" t="str">
            <v>Priv.s. fins lucrativos</v>
          </cell>
          <cell r="I307">
            <v>90</v>
          </cell>
          <cell r="J307">
            <v>0</v>
          </cell>
          <cell r="K307">
            <v>90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250</v>
          </cell>
          <cell r="V307">
            <v>0</v>
          </cell>
          <cell r="W307">
            <v>500</v>
          </cell>
          <cell r="X307">
            <v>0</v>
          </cell>
          <cell r="Y307">
            <v>0</v>
          </cell>
          <cell r="Z307">
            <v>0</v>
          </cell>
          <cell r="AA307">
            <v>50</v>
          </cell>
          <cell r="AB307">
            <v>0</v>
          </cell>
          <cell r="AC307">
            <v>100</v>
          </cell>
          <cell r="AD307">
            <v>50</v>
          </cell>
          <cell r="AE307">
            <v>0</v>
          </cell>
          <cell r="AF307">
            <v>100</v>
          </cell>
          <cell r="AG307">
            <v>0</v>
          </cell>
          <cell r="AH307">
            <v>0</v>
          </cell>
          <cell r="AI307" t="e">
            <v>#DIV/0!</v>
          </cell>
          <cell r="AJ307">
            <v>0</v>
          </cell>
          <cell r="AK307">
            <v>0</v>
          </cell>
          <cell r="AM307">
            <v>0</v>
          </cell>
          <cell r="AN307">
            <v>0</v>
          </cell>
          <cell r="AO307">
            <v>10</v>
          </cell>
          <cell r="AP307">
            <v>0</v>
          </cell>
        </row>
        <row r="308">
          <cell r="G308">
            <v>1834</v>
          </cell>
          <cell r="H308" t="str">
            <v>Priv.s. fins lucrativos</v>
          </cell>
          <cell r="I308">
            <v>25</v>
          </cell>
          <cell r="J308">
            <v>0</v>
          </cell>
          <cell r="K308">
            <v>0</v>
          </cell>
          <cell r="L308">
            <v>300</v>
          </cell>
          <cell r="M308">
            <v>0</v>
          </cell>
          <cell r="N308">
            <v>500</v>
          </cell>
          <cell r="O308">
            <v>30</v>
          </cell>
          <cell r="P308">
            <v>0</v>
          </cell>
          <cell r="Q308">
            <v>500</v>
          </cell>
          <cell r="R308">
            <v>30</v>
          </cell>
          <cell r="S308">
            <v>0</v>
          </cell>
          <cell r="T308">
            <v>0</v>
          </cell>
          <cell r="U308">
            <v>3000</v>
          </cell>
          <cell r="V308">
            <v>0</v>
          </cell>
          <cell r="W308">
            <v>3000</v>
          </cell>
          <cell r="X308">
            <v>30</v>
          </cell>
          <cell r="Y308">
            <v>0</v>
          </cell>
          <cell r="Z308">
            <v>0</v>
          </cell>
          <cell r="AA308">
            <v>1000</v>
          </cell>
          <cell r="AB308">
            <v>0</v>
          </cell>
          <cell r="AC308">
            <v>1000</v>
          </cell>
          <cell r="AD308">
            <v>2000</v>
          </cell>
          <cell r="AE308">
            <v>0</v>
          </cell>
          <cell r="AF308">
            <v>2000</v>
          </cell>
          <cell r="AG308">
            <v>0</v>
          </cell>
          <cell r="AH308">
            <v>10</v>
          </cell>
          <cell r="AI308">
            <v>1</v>
          </cell>
          <cell r="AJ308">
            <v>10</v>
          </cell>
          <cell r="AK308">
            <v>10</v>
          </cell>
          <cell r="AM308">
            <v>8.7605257717147153E-4</v>
          </cell>
          <cell r="AN308">
            <v>87.605257717147154</v>
          </cell>
          <cell r="AO308">
            <v>10</v>
          </cell>
          <cell r="AP308">
            <v>90</v>
          </cell>
        </row>
        <row r="309">
          <cell r="G309">
            <v>1844</v>
          </cell>
          <cell r="H309" t="str">
            <v>Priv.s. fins lucrativos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30</v>
          </cell>
          <cell r="P309">
            <v>12</v>
          </cell>
          <cell r="Q309">
            <v>50</v>
          </cell>
          <cell r="R309">
            <v>0</v>
          </cell>
          <cell r="S309">
            <v>0</v>
          </cell>
          <cell r="T309">
            <v>0</v>
          </cell>
          <cell r="U309">
            <v>800</v>
          </cell>
          <cell r="V309">
            <v>100</v>
          </cell>
          <cell r="W309">
            <v>1500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600</v>
          </cell>
          <cell r="AE309">
            <v>0</v>
          </cell>
          <cell r="AF309">
            <v>1200</v>
          </cell>
          <cell r="AG309">
            <v>6</v>
          </cell>
          <cell r="AH309">
            <v>5</v>
          </cell>
          <cell r="AI309">
            <v>0.4</v>
          </cell>
          <cell r="AJ309">
            <v>6</v>
          </cell>
          <cell r="AK309">
            <v>2.4000000000000004</v>
          </cell>
          <cell r="AM309">
            <v>0</v>
          </cell>
          <cell r="AN309">
            <v>0</v>
          </cell>
          <cell r="AO309">
            <v>10</v>
          </cell>
          <cell r="AP309">
            <v>0</v>
          </cell>
        </row>
        <row r="310">
          <cell r="G310">
            <v>2011</v>
          </cell>
          <cell r="H310" t="str">
            <v>Priv.s. fins lucrativos</v>
          </cell>
          <cell r="I310">
            <v>0</v>
          </cell>
          <cell r="J310">
            <v>0</v>
          </cell>
          <cell r="K310">
            <v>0</v>
          </cell>
          <cell r="L310">
            <v>800</v>
          </cell>
          <cell r="M310">
            <v>0</v>
          </cell>
          <cell r="N310">
            <v>1000</v>
          </cell>
          <cell r="O310">
            <v>0</v>
          </cell>
          <cell r="P310">
            <v>0</v>
          </cell>
          <cell r="Q310">
            <v>0</v>
          </cell>
          <cell r="R310">
            <v>400</v>
          </cell>
          <cell r="S310">
            <v>5</v>
          </cell>
          <cell r="T310">
            <v>600</v>
          </cell>
          <cell r="U310">
            <v>1000</v>
          </cell>
          <cell r="V310">
            <v>0</v>
          </cell>
          <cell r="W310">
            <v>2000</v>
          </cell>
          <cell r="X310">
            <v>0</v>
          </cell>
          <cell r="Y310">
            <v>0</v>
          </cell>
          <cell r="Z310">
            <v>0</v>
          </cell>
          <cell r="AA310">
            <v>300</v>
          </cell>
          <cell r="AB310">
            <v>20</v>
          </cell>
          <cell r="AC310">
            <v>400</v>
          </cell>
          <cell r="AD310">
            <v>200</v>
          </cell>
          <cell r="AE310">
            <v>20</v>
          </cell>
          <cell r="AF310">
            <v>300</v>
          </cell>
          <cell r="AG310">
            <v>9</v>
          </cell>
          <cell r="AH310">
            <v>5</v>
          </cell>
          <cell r="AI310">
            <v>1</v>
          </cell>
          <cell r="AJ310">
            <v>9</v>
          </cell>
          <cell r="AK310">
            <v>9</v>
          </cell>
          <cell r="AM310">
            <v>1.7521051543429431E-3</v>
          </cell>
          <cell r="AN310">
            <v>175.21051543429431</v>
          </cell>
          <cell r="AO310">
            <v>10</v>
          </cell>
          <cell r="AP310">
            <v>180</v>
          </cell>
        </row>
        <row r="311">
          <cell r="G311">
            <v>2154</v>
          </cell>
          <cell r="H311" t="str">
            <v>Priv.s. fins lucrativos</v>
          </cell>
          <cell r="I311">
            <v>192.33</v>
          </cell>
          <cell r="J311">
            <v>6</v>
          </cell>
          <cell r="K311">
            <v>384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1378.33</v>
          </cell>
          <cell r="V311">
            <v>0</v>
          </cell>
          <cell r="W311">
            <v>2756</v>
          </cell>
          <cell r="X311">
            <v>0</v>
          </cell>
          <cell r="Y311">
            <v>0</v>
          </cell>
          <cell r="Z311">
            <v>0</v>
          </cell>
          <cell r="AA311">
            <v>1776.67</v>
          </cell>
          <cell r="AB311">
            <v>0</v>
          </cell>
          <cell r="AC311">
            <v>3553</v>
          </cell>
          <cell r="AD311">
            <v>352</v>
          </cell>
          <cell r="AE311">
            <v>0</v>
          </cell>
          <cell r="AF311">
            <v>704</v>
          </cell>
          <cell r="AG311">
            <v>10</v>
          </cell>
          <cell r="AH311">
            <v>10</v>
          </cell>
          <cell r="AI311">
            <v>1</v>
          </cell>
          <cell r="AJ311">
            <v>10</v>
          </cell>
          <cell r="AK311">
            <v>10</v>
          </cell>
          <cell r="AM311">
            <v>0</v>
          </cell>
          <cell r="AN311">
            <v>0</v>
          </cell>
          <cell r="AO311">
            <v>10</v>
          </cell>
          <cell r="AP311">
            <v>0</v>
          </cell>
        </row>
        <row r="312">
          <cell r="G312">
            <v>2114</v>
          </cell>
          <cell r="H312" t="str">
            <v>Priv.s. fins lucrativos</v>
          </cell>
          <cell r="I312">
            <v>40</v>
          </cell>
          <cell r="J312">
            <v>0</v>
          </cell>
          <cell r="K312">
            <v>80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200</v>
          </cell>
          <cell r="V312">
            <v>45</v>
          </cell>
          <cell r="W312">
            <v>400</v>
          </cell>
          <cell r="X312">
            <v>0</v>
          </cell>
          <cell r="Y312">
            <v>0</v>
          </cell>
          <cell r="Z312">
            <v>0</v>
          </cell>
          <cell r="AA312">
            <v>30</v>
          </cell>
          <cell r="AB312">
            <v>0</v>
          </cell>
          <cell r="AC312">
            <v>60</v>
          </cell>
          <cell r="AD312">
            <v>0</v>
          </cell>
          <cell r="AE312">
            <v>0</v>
          </cell>
          <cell r="AF312">
            <v>0</v>
          </cell>
          <cell r="AG312">
            <v>2</v>
          </cell>
          <cell r="AH312">
            <v>0</v>
          </cell>
          <cell r="AI312" t="e">
            <v>#DIV/0!</v>
          </cell>
          <cell r="AJ312">
            <v>2</v>
          </cell>
          <cell r="AK312">
            <v>2</v>
          </cell>
          <cell r="AM312">
            <v>0</v>
          </cell>
          <cell r="AN312">
            <v>0</v>
          </cell>
          <cell r="AO312">
            <v>10</v>
          </cell>
          <cell r="AP312">
            <v>0</v>
          </cell>
        </row>
        <row r="313">
          <cell r="G313">
            <v>1948</v>
          </cell>
          <cell r="H313" t="str">
            <v>Priv.s. fins lucrativos</v>
          </cell>
          <cell r="I313">
            <v>4000</v>
          </cell>
          <cell r="J313">
            <v>60</v>
          </cell>
          <cell r="K313">
            <v>8000</v>
          </cell>
          <cell r="L313">
            <v>2000</v>
          </cell>
          <cell r="M313">
            <v>0</v>
          </cell>
          <cell r="N313">
            <v>4000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4000</v>
          </cell>
          <cell r="V313">
            <v>1001</v>
          </cell>
          <cell r="W313">
            <v>4000</v>
          </cell>
          <cell r="X313">
            <v>0</v>
          </cell>
          <cell r="Y313">
            <v>0</v>
          </cell>
          <cell r="Z313">
            <v>0</v>
          </cell>
          <cell r="AA313">
            <v>2800</v>
          </cell>
          <cell r="AB313">
            <v>556</v>
          </cell>
          <cell r="AC313">
            <v>2000</v>
          </cell>
          <cell r="AD313">
            <v>0</v>
          </cell>
          <cell r="AE313">
            <v>0</v>
          </cell>
          <cell r="AF313">
            <v>0</v>
          </cell>
          <cell r="AG313">
            <v>18</v>
          </cell>
          <cell r="AH313">
            <v>9</v>
          </cell>
          <cell r="AI313">
            <v>1</v>
          </cell>
          <cell r="AJ313">
            <v>18</v>
          </cell>
          <cell r="AK313">
            <v>18</v>
          </cell>
          <cell r="AM313">
            <v>7.0084206173717722E-3</v>
          </cell>
          <cell r="AN313">
            <v>700.84206173717723</v>
          </cell>
          <cell r="AO313">
            <v>10</v>
          </cell>
          <cell r="AP313">
            <v>700</v>
          </cell>
        </row>
        <row r="314">
          <cell r="G314">
            <v>1789</v>
          </cell>
          <cell r="H314" t="str">
            <v>Priv.s. fins lucrativos</v>
          </cell>
          <cell r="I314">
            <v>4000</v>
          </cell>
          <cell r="J314">
            <v>25</v>
          </cell>
          <cell r="K314">
            <v>4000</v>
          </cell>
          <cell r="L314">
            <v>2000</v>
          </cell>
          <cell r="M314">
            <v>400</v>
          </cell>
          <cell r="N314">
            <v>2000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7000</v>
          </cell>
          <cell r="V314">
            <v>4200</v>
          </cell>
          <cell r="W314">
            <v>14000</v>
          </cell>
          <cell r="X314">
            <v>0</v>
          </cell>
          <cell r="Y314">
            <v>0</v>
          </cell>
          <cell r="Z314">
            <v>0</v>
          </cell>
          <cell r="AA314">
            <v>200</v>
          </cell>
          <cell r="AB314">
            <v>550</v>
          </cell>
          <cell r="AC314">
            <v>400</v>
          </cell>
          <cell r="AD314">
            <v>5000</v>
          </cell>
          <cell r="AE314">
            <v>400</v>
          </cell>
          <cell r="AF314">
            <v>5000</v>
          </cell>
          <cell r="AG314">
            <v>0</v>
          </cell>
          <cell r="AH314">
            <v>20</v>
          </cell>
          <cell r="AI314">
            <v>1</v>
          </cell>
          <cell r="AJ314">
            <v>20</v>
          </cell>
          <cell r="AK314">
            <v>20</v>
          </cell>
          <cell r="AM314">
            <v>3.5042103086858861E-3</v>
          </cell>
          <cell r="AN314">
            <v>350.42103086858862</v>
          </cell>
          <cell r="AO314">
            <v>10</v>
          </cell>
          <cell r="AP314">
            <v>350</v>
          </cell>
        </row>
        <row r="315">
          <cell r="G315">
            <v>1782</v>
          </cell>
          <cell r="H315" t="str">
            <v>Priv.s. fins lucrativos</v>
          </cell>
          <cell r="I315">
            <v>0</v>
          </cell>
          <cell r="J315">
            <v>0</v>
          </cell>
          <cell r="K315">
            <v>0</v>
          </cell>
          <cell r="L315">
            <v>20</v>
          </cell>
          <cell r="M315">
            <v>0</v>
          </cell>
          <cell r="N315">
            <v>20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350</v>
          </cell>
          <cell r="V315">
            <v>547</v>
          </cell>
          <cell r="W315">
            <v>55</v>
          </cell>
          <cell r="X315">
            <v>0</v>
          </cell>
          <cell r="Y315">
            <v>0</v>
          </cell>
          <cell r="Z315">
            <v>0</v>
          </cell>
          <cell r="AA315">
            <v>50</v>
          </cell>
          <cell r="AB315">
            <v>8</v>
          </cell>
          <cell r="AC315">
            <v>100</v>
          </cell>
          <cell r="AD315">
            <v>4</v>
          </cell>
          <cell r="AE315">
            <v>0</v>
          </cell>
          <cell r="AF315">
            <v>8</v>
          </cell>
          <cell r="AG315">
            <v>0</v>
          </cell>
          <cell r="AH315">
            <v>0</v>
          </cell>
          <cell r="AI315" t="e">
            <v>#DIV/0!</v>
          </cell>
          <cell r="AJ315">
            <v>0</v>
          </cell>
          <cell r="AK315">
            <v>0</v>
          </cell>
          <cell r="AM315">
            <v>3.5042103086858861E-5</v>
          </cell>
          <cell r="AN315">
            <v>3.5042103086858862</v>
          </cell>
          <cell r="AO315">
            <v>10</v>
          </cell>
          <cell r="AP315">
            <v>20</v>
          </cell>
        </row>
        <row r="316">
          <cell r="G316">
            <v>1774</v>
          </cell>
          <cell r="H316" t="str">
            <v>Priv.s. fins lucrativos</v>
          </cell>
          <cell r="I316">
            <v>0</v>
          </cell>
          <cell r="J316">
            <v>0</v>
          </cell>
          <cell r="K316">
            <v>0</v>
          </cell>
          <cell r="L316">
            <v>200</v>
          </cell>
          <cell r="M316">
            <v>50</v>
          </cell>
          <cell r="N316">
            <v>400</v>
          </cell>
          <cell r="O316">
            <v>2500</v>
          </cell>
          <cell r="P316">
            <v>700</v>
          </cell>
          <cell r="Q316">
            <v>5000</v>
          </cell>
          <cell r="R316">
            <v>1200</v>
          </cell>
          <cell r="S316">
            <v>0</v>
          </cell>
          <cell r="T316">
            <v>2400</v>
          </cell>
          <cell r="U316">
            <v>3000</v>
          </cell>
          <cell r="V316">
            <v>750</v>
          </cell>
          <cell r="W316">
            <v>6000</v>
          </cell>
          <cell r="X316">
            <v>0</v>
          </cell>
          <cell r="Y316">
            <v>0</v>
          </cell>
          <cell r="Z316">
            <v>0</v>
          </cell>
          <cell r="AA316">
            <v>2200</v>
          </cell>
          <cell r="AB316">
            <v>1500</v>
          </cell>
          <cell r="AC316">
            <v>4400</v>
          </cell>
          <cell r="AD316">
            <v>150</v>
          </cell>
          <cell r="AE316">
            <v>50</v>
          </cell>
          <cell r="AF316">
            <v>300</v>
          </cell>
          <cell r="AG316">
            <v>29</v>
          </cell>
          <cell r="AH316">
            <v>16</v>
          </cell>
          <cell r="AI316">
            <v>0.875</v>
          </cell>
          <cell r="AJ316">
            <v>29</v>
          </cell>
          <cell r="AK316">
            <v>25.375</v>
          </cell>
          <cell r="AM316">
            <v>7.0084206173717724E-4</v>
          </cell>
          <cell r="AN316">
            <v>70.084206173717718</v>
          </cell>
          <cell r="AO316">
            <v>10</v>
          </cell>
          <cell r="AP316">
            <v>70</v>
          </cell>
        </row>
        <row r="317">
          <cell r="G317">
            <v>2035</v>
          </cell>
          <cell r="H317" t="str">
            <v>Priv.s. fins lucrativos</v>
          </cell>
          <cell r="I317">
            <v>75</v>
          </cell>
          <cell r="J317">
            <v>25</v>
          </cell>
          <cell r="K317">
            <v>150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600</v>
          </cell>
          <cell r="V317">
            <v>100</v>
          </cell>
          <cell r="W317">
            <v>1200</v>
          </cell>
          <cell r="X317">
            <v>0</v>
          </cell>
          <cell r="Y317">
            <v>0</v>
          </cell>
          <cell r="Z317">
            <v>0</v>
          </cell>
          <cell r="AA317">
            <v>150</v>
          </cell>
          <cell r="AB317">
            <v>6</v>
          </cell>
          <cell r="AC317">
            <v>300</v>
          </cell>
          <cell r="AD317">
            <v>100</v>
          </cell>
          <cell r="AE317">
            <v>85</v>
          </cell>
          <cell r="AF317">
            <v>200</v>
          </cell>
          <cell r="AG317">
            <v>7</v>
          </cell>
          <cell r="AH317">
            <v>1</v>
          </cell>
          <cell r="AI317">
            <v>1</v>
          </cell>
          <cell r="AJ317">
            <v>7</v>
          </cell>
          <cell r="AK317">
            <v>7</v>
          </cell>
          <cell r="AM317">
            <v>0</v>
          </cell>
          <cell r="AN317">
            <v>0</v>
          </cell>
          <cell r="AO317">
            <v>10</v>
          </cell>
          <cell r="AP317">
            <v>0</v>
          </cell>
        </row>
        <row r="318">
          <cell r="G318">
            <v>2023</v>
          </cell>
          <cell r="H318" t="str">
            <v>Priv.s. fins lucrativos</v>
          </cell>
          <cell r="I318">
            <v>100</v>
          </cell>
          <cell r="J318">
            <v>0</v>
          </cell>
          <cell r="K318">
            <v>100</v>
          </cell>
          <cell r="L318">
            <v>100</v>
          </cell>
          <cell r="M318">
            <v>0</v>
          </cell>
          <cell r="N318">
            <v>100</v>
          </cell>
          <cell r="O318">
            <v>0</v>
          </cell>
          <cell r="P318">
            <v>0</v>
          </cell>
          <cell r="Q318">
            <v>0</v>
          </cell>
          <cell r="R318">
            <v>100</v>
          </cell>
          <cell r="S318">
            <v>0</v>
          </cell>
          <cell r="T318">
            <v>100</v>
          </cell>
          <cell r="U318">
            <v>1500</v>
          </cell>
          <cell r="V318">
            <v>100</v>
          </cell>
          <cell r="W318">
            <v>3000</v>
          </cell>
          <cell r="X318">
            <v>200</v>
          </cell>
          <cell r="Y318">
            <v>0</v>
          </cell>
          <cell r="Z318">
            <v>60</v>
          </cell>
          <cell r="AA318">
            <v>200</v>
          </cell>
          <cell r="AB318">
            <v>30</v>
          </cell>
          <cell r="AC318">
            <v>400</v>
          </cell>
          <cell r="AD318">
            <v>250</v>
          </cell>
          <cell r="AE318">
            <v>20</v>
          </cell>
          <cell r="AF318">
            <v>500</v>
          </cell>
          <cell r="AG318">
            <v>10</v>
          </cell>
          <cell r="AH318" t="e">
            <v>#N/A</v>
          </cell>
          <cell r="AI318" t="e">
            <v>#N/A</v>
          </cell>
          <cell r="AJ318">
            <v>10</v>
          </cell>
          <cell r="AK318">
            <v>10</v>
          </cell>
          <cell r="AM318">
            <v>1.7521051543429431E-4</v>
          </cell>
          <cell r="AN318">
            <v>17.521051543429429</v>
          </cell>
          <cell r="AO318">
            <v>10</v>
          </cell>
          <cell r="AP318">
            <v>20</v>
          </cell>
        </row>
        <row r="319">
          <cell r="G319">
            <v>2394</v>
          </cell>
          <cell r="H319" t="str">
            <v>Priv.s. fins lucrativos</v>
          </cell>
          <cell r="I319">
            <v>0</v>
          </cell>
          <cell r="J319">
            <v>0</v>
          </cell>
          <cell r="K319">
            <v>0</v>
          </cell>
          <cell r="L319">
            <v>250</v>
          </cell>
          <cell r="M319">
            <v>0</v>
          </cell>
          <cell r="N319">
            <v>100</v>
          </cell>
          <cell r="O319">
            <v>250</v>
          </cell>
          <cell r="P319">
            <v>0</v>
          </cell>
          <cell r="Q319">
            <v>0</v>
          </cell>
          <cell r="R319">
            <v>250</v>
          </cell>
          <cell r="S319">
            <v>0</v>
          </cell>
          <cell r="T319">
            <v>100</v>
          </cell>
          <cell r="U319">
            <v>500</v>
          </cell>
          <cell r="V319">
            <v>0</v>
          </cell>
          <cell r="W319">
            <v>500</v>
          </cell>
          <cell r="X319">
            <v>0</v>
          </cell>
          <cell r="Y319">
            <v>0</v>
          </cell>
          <cell r="Z319">
            <v>0</v>
          </cell>
          <cell r="AA319">
            <v>30</v>
          </cell>
          <cell r="AB319">
            <v>0</v>
          </cell>
          <cell r="AC319">
            <v>60</v>
          </cell>
          <cell r="AD319">
            <v>250</v>
          </cell>
          <cell r="AE319">
            <v>0</v>
          </cell>
          <cell r="AF319">
            <v>100</v>
          </cell>
          <cell r="AG319">
            <v>0</v>
          </cell>
          <cell r="AH319">
            <v>0</v>
          </cell>
          <cell r="AI319" t="e">
            <v>#DIV/0!</v>
          </cell>
          <cell r="AJ319">
            <v>0</v>
          </cell>
          <cell r="AK319">
            <v>0</v>
          </cell>
          <cell r="AM319">
            <v>1.7521051543429431E-4</v>
          </cell>
          <cell r="AN319">
            <v>17.521051543429429</v>
          </cell>
          <cell r="AO319">
            <v>10</v>
          </cell>
          <cell r="AP319">
            <v>20</v>
          </cell>
        </row>
        <row r="320">
          <cell r="G320">
            <v>2027</v>
          </cell>
          <cell r="H320" t="str">
            <v>Priv.s. fins lucrativos</v>
          </cell>
          <cell r="I320">
            <v>0</v>
          </cell>
          <cell r="J320">
            <v>0</v>
          </cell>
          <cell r="K320">
            <v>0</v>
          </cell>
          <cell r="L320">
            <v>120</v>
          </cell>
          <cell r="M320">
            <v>0</v>
          </cell>
          <cell r="N320">
            <v>240</v>
          </cell>
          <cell r="O320">
            <v>390</v>
          </cell>
          <cell r="P320">
            <v>0</v>
          </cell>
          <cell r="Q320">
            <v>780</v>
          </cell>
          <cell r="R320">
            <v>0</v>
          </cell>
          <cell r="S320">
            <v>0</v>
          </cell>
          <cell r="T320">
            <v>0</v>
          </cell>
          <cell r="U320">
            <v>600</v>
          </cell>
          <cell r="V320">
            <v>0</v>
          </cell>
          <cell r="W320">
            <v>1200</v>
          </cell>
          <cell r="X320">
            <v>0</v>
          </cell>
          <cell r="Y320">
            <v>0</v>
          </cell>
          <cell r="Z320">
            <v>0</v>
          </cell>
          <cell r="AA320">
            <v>300</v>
          </cell>
          <cell r="AB320">
            <v>0</v>
          </cell>
          <cell r="AC320">
            <v>600</v>
          </cell>
          <cell r="AD320">
            <v>300</v>
          </cell>
          <cell r="AE320">
            <v>75</v>
          </cell>
          <cell r="AF320">
            <v>600</v>
          </cell>
          <cell r="AG320">
            <v>8</v>
          </cell>
          <cell r="AH320">
            <v>2</v>
          </cell>
          <cell r="AI320">
            <v>0</v>
          </cell>
          <cell r="AJ320">
            <v>8</v>
          </cell>
          <cell r="AK320">
            <v>0</v>
          </cell>
          <cell r="AM320">
            <v>4.2050523704230636E-4</v>
          </cell>
          <cell r="AN320">
            <v>42.050523704230635</v>
          </cell>
          <cell r="AO320">
            <v>10</v>
          </cell>
          <cell r="AP320">
            <v>40</v>
          </cell>
        </row>
        <row r="321">
          <cell r="G321">
            <v>580</v>
          </cell>
          <cell r="H321" t="str">
            <v>Priv.s. fins lucrativos</v>
          </cell>
          <cell r="I321">
            <v>100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6745</v>
          </cell>
          <cell r="V321">
            <v>1</v>
          </cell>
          <cell r="W321">
            <v>13000</v>
          </cell>
          <cell r="X321">
            <v>0</v>
          </cell>
          <cell r="Y321">
            <v>0</v>
          </cell>
          <cell r="Z321">
            <v>0</v>
          </cell>
          <cell r="AA321">
            <v>399</v>
          </cell>
          <cell r="AB321">
            <v>67</v>
          </cell>
          <cell r="AC321">
            <v>780</v>
          </cell>
          <cell r="AD321">
            <v>804</v>
          </cell>
          <cell r="AE321">
            <v>0</v>
          </cell>
          <cell r="AF321">
            <v>1600</v>
          </cell>
          <cell r="AG321">
            <v>0</v>
          </cell>
          <cell r="AH321">
            <v>15</v>
          </cell>
          <cell r="AI321">
            <v>1</v>
          </cell>
          <cell r="AJ321">
            <v>15</v>
          </cell>
          <cell r="AK321">
            <v>15</v>
          </cell>
          <cell r="AM321">
            <v>0</v>
          </cell>
          <cell r="AN321">
            <v>0</v>
          </cell>
          <cell r="AO321">
            <v>10</v>
          </cell>
          <cell r="AP321">
            <v>0</v>
          </cell>
        </row>
        <row r="322">
          <cell r="G322">
            <v>2241</v>
          </cell>
          <cell r="H322" t="str">
            <v>Priv.s. fins lucrativos</v>
          </cell>
          <cell r="I322">
            <v>0</v>
          </cell>
          <cell r="J322">
            <v>0</v>
          </cell>
          <cell r="K322">
            <v>0</v>
          </cell>
          <cell r="L322">
            <v>100</v>
          </cell>
          <cell r="M322">
            <v>0</v>
          </cell>
          <cell r="N322">
            <v>200</v>
          </cell>
          <cell r="O322">
            <v>0</v>
          </cell>
          <cell r="P322">
            <v>0</v>
          </cell>
          <cell r="Q322">
            <v>0</v>
          </cell>
          <cell r="R322">
            <v>100</v>
          </cell>
          <cell r="S322">
            <v>0</v>
          </cell>
          <cell r="T322">
            <v>200</v>
          </cell>
          <cell r="U322">
            <v>500</v>
          </cell>
          <cell r="V322">
            <v>0</v>
          </cell>
          <cell r="W322">
            <v>1000</v>
          </cell>
          <cell r="X322">
            <v>0</v>
          </cell>
          <cell r="Y322">
            <v>0</v>
          </cell>
          <cell r="Z322">
            <v>0</v>
          </cell>
          <cell r="AA322">
            <v>100</v>
          </cell>
          <cell r="AB322">
            <v>0</v>
          </cell>
          <cell r="AC322">
            <v>200</v>
          </cell>
          <cell r="AD322">
            <v>100</v>
          </cell>
          <cell r="AE322">
            <v>0</v>
          </cell>
          <cell r="AF322">
            <v>200</v>
          </cell>
          <cell r="AG322">
            <v>5</v>
          </cell>
          <cell r="AH322">
            <v>5</v>
          </cell>
          <cell r="AI322">
            <v>0.2</v>
          </cell>
          <cell r="AJ322">
            <v>5</v>
          </cell>
          <cell r="AK322">
            <v>1</v>
          </cell>
          <cell r="AM322">
            <v>3.5042103086858862E-4</v>
          </cell>
          <cell r="AN322">
            <v>35.042103086858859</v>
          </cell>
          <cell r="AO322">
            <v>10</v>
          </cell>
          <cell r="AP322">
            <v>40</v>
          </cell>
        </row>
        <row r="323">
          <cell r="G323">
            <v>1803</v>
          </cell>
          <cell r="H323" t="str">
            <v>Priv.s. fins lucrativos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30</v>
          </cell>
          <cell r="R323">
            <v>0</v>
          </cell>
          <cell r="S323">
            <v>0</v>
          </cell>
          <cell r="T323">
            <v>0</v>
          </cell>
          <cell r="U323">
            <v>50</v>
          </cell>
          <cell r="V323">
            <v>40</v>
          </cell>
          <cell r="W323">
            <v>100</v>
          </cell>
          <cell r="X323">
            <v>0</v>
          </cell>
          <cell r="Y323">
            <v>0</v>
          </cell>
          <cell r="Z323">
            <v>0</v>
          </cell>
          <cell r="AA323">
            <v>44</v>
          </cell>
          <cell r="AB323">
            <v>132</v>
          </cell>
          <cell r="AC323">
            <v>80</v>
          </cell>
          <cell r="AD323">
            <v>25</v>
          </cell>
          <cell r="AE323">
            <v>0</v>
          </cell>
          <cell r="AF323">
            <v>50</v>
          </cell>
          <cell r="AG323">
            <v>0</v>
          </cell>
          <cell r="AH323">
            <v>0</v>
          </cell>
          <cell r="AI323" t="e">
            <v>#DIV/0!</v>
          </cell>
          <cell r="AJ323">
            <v>0</v>
          </cell>
          <cell r="AK323">
            <v>0</v>
          </cell>
          <cell r="AM323">
            <v>0</v>
          </cell>
          <cell r="AN323">
            <v>0</v>
          </cell>
          <cell r="AO323">
            <v>10</v>
          </cell>
          <cell r="AP323">
            <v>0</v>
          </cell>
        </row>
        <row r="324">
          <cell r="G324">
            <v>1813</v>
          </cell>
          <cell r="H324" t="str">
            <v>Priv.s. fins lucrativos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1000</v>
          </cell>
          <cell r="S324">
            <v>205</v>
          </cell>
          <cell r="T324">
            <v>2000</v>
          </cell>
          <cell r="U324">
            <v>4000</v>
          </cell>
          <cell r="V324">
            <v>55</v>
          </cell>
          <cell r="W324">
            <v>8000</v>
          </cell>
          <cell r="X324">
            <v>0</v>
          </cell>
          <cell r="Y324">
            <v>0</v>
          </cell>
          <cell r="Z324">
            <v>0</v>
          </cell>
          <cell r="AA324">
            <v>1000</v>
          </cell>
          <cell r="AB324">
            <v>227</v>
          </cell>
          <cell r="AC324">
            <v>2000</v>
          </cell>
          <cell r="AD324">
            <v>2000</v>
          </cell>
          <cell r="AE324">
            <v>717</v>
          </cell>
          <cell r="AF324">
            <v>2000</v>
          </cell>
          <cell r="AG324">
            <v>0</v>
          </cell>
          <cell r="AH324">
            <v>14</v>
          </cell>
          <cell r="AI324">
            <v>0.7142857142857143</v>
          </cell>
          <cell r="AJ324">
            <v>14</v>
          </cell>
          <cell r="AK324">
            <v>10</v>
          </cell>
          <cell r="AM324">
            <v>0</v>
          </cell>
          <cell r="AN324">
            <v>0</v>
          </cell>
          <cell r="AO324">
            <v>10</v>
          </cell>
          <cell r="AP324">
            <v>0</v>
          </cell>
        </row>
        <row r="325">
          <cell r="G325">
            <v>2089</v>
          </cell>
          <cell r="H325" t="str">
            <v>Priv.s. fins lucrativos</v>
          </cell>
          <cell r="I325">
            <v>0</v>
          </cell>
          <cell r="J325">
            <v>0</v>
          </cell>
          <cell r="K325">
            <v>0</v>
          </cell>
          <cell r="L325">
            <v>160</v>
          </cell>
          <cell r="M325">
            <v>0</v>
          </cell>
          <cell r="N325">
            <v>100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600</v>
          </cell>
          <cell r="V325">
            <v>52</v>
          </cell>
          <cell r="W325">
            <v>100</v>
          </cell>
          <cell r="X325">
            <v>0</v>
          </cell>
          <cell r="Y325">
            <v>0</v>
          </cell>
          <cell r="Z325">
            <v>0</v>
          </cell>
          <cell r="AA325">
            <v>150</v>
          </cell>
          <cell r="AB325">
            <v>0</v>
          </cell>
          <cell r="AC325">
            <v>100</v>
          </cell>
          <cell r="AD325">
            <v>300</v>
          </cell>
          <cell r="AE325">
            <v>0</v>
          </cell>
          <cell r="AF325">
            <v>200</v>
          </cell>
          <cell r="AG325">
            <v>0</v>
          </cell>
          <cell r="AH325">
            <v>0</v>
          </cell>
          <cell r="AI325" t="e">
            <v>#DIV/0!</v>
          </cell>
          <cell r="AJ325">
            <v>0</v>
          </cell>
          <cell r="AK325">
            <v>0</v>
          </cell>
          <cell r="AM325">
            <v>1.7521051543429431E-4</v>
          </cell>
          <cell r="AN325">
            <v>17.521051543429429</v>
          </cell>
          <cell r="AO325">
            <v>10</v>
          </cell>
          <cell r="AP325">
            <v>20</v>
          </cell>
        </row>
        <row r="326">
          <cell r="G326">
            <v>2151</v>
          </cell>
          <cell r="H326" t="str">
            <v>Priv.s. fins lucrativos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1214</v>
          </cell>
          <cell r="S326">
            <v>0</v>
          </cell>
          <cell r="T326">
            <v>2428</v>
          </cell>
          <cell r="U326">
            <v>5500</v>
          </cell>
          <cell r="V326">
            <v>9000</v>
          </cell>
          <cell r="W326">
            <v>2000</v>
          </cell>
          <cell r="X326">
            <v>0</v>
          </cell>
          <cell r="Y326">
            <v>0</v>
          </cell>
          <cell r="Z326">
            <v>0</v>
          </cell>
          <cell r="AA326">
            <v>1183</v>
          </cell>
          <cell r="AB326">
            <v>586</v>
          </cell>
          <cell r="AC326">
            <v>1780</v>
          </cell>
          <cell r="AD326">
            <v>2769</v>
          </cell>
          <cell r="AE326">
            <v>235</v>
          </cell>
          <cell r="AF326">
            <v>5300</v>
          </cell>
          <cell r="AG326">
            <v>0</v>
          </cell>
          <cell r="AH326">
            <v>18</v>
          </cell>
          <cell r="AI326">
            <v>1</v>
          </cell>
          <cell r="AJ326">
            <v>18</v>
          </cell>
          <cell r="AK326">
            <v>18</v>
          </cell>
          <cell r="AM326">
            <v>0</v>
          </cell>
          <cell r="AN326">
            <v>0</v>
          </cell>
          <cell r="AO326">
            <v>10</v>
          </cell>
          <cell r="AP326">
            <v>0</v>
          </cell>
        </row>
        <row r="327">
          <cell r="G327">
            <v>2049</v>
          </cell>
          <cell r="H327" t="str">
            <v>Priv.s. fins lucrativos</v>
          </cell>
          <cell r="I327">
            <v>933</v>
          </cell>
          <cell r="J327">
            <v>22</v>
          </cell>
          <cell r="K327">
            <v>1866</v>
          </cell>
          <cell r="L327">
            <v>466</v>
          </cell>
          <cell r="M327">
            <v>0</v>
          </cell>
          <cell r="N327">
            <v>933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3850</v>
          </cell>
          <cell r="V327">
            <v>233</v>
          </cell>
          <cell r="W327">
            <v>7700</v>
          </cell>
          <cell r="X327">
            <v>0</v>
          </cell>
          <cell r="Y327">
            <v>0</v>
          </cell>
          <cell r="Z327">
            <v>0</v>
          </cell>
          <cell r="AA327">
            <v>399</v>
          </cell>
          <cell r="AB327">
            <v>1033</v>
          </cell>
          <cell r="AC327">
            <v>799</v>
          </cell>
          <cell r="AD327">
            <v>250</v>
          </cell>
          <cell r="AE327">
            <v>181</v>
          </cell>
          <cell r="AF327">
            <v>500</v>
          </cell>
          <cell r="AG327">
            <v>18</v>
          </cell>
          <cell r="AH327">
            <v>10</v>
          </cell>
          <cell r="AI327">
            <v>1</v>
          </cell>
          <cell r="AJ327">
            <v>18</v>
          </cell>
          <cell r="AK327">
            <v>18</v>
          </cell>
          <cell r="AM327">
            <v>1.6347141090019659E-3</v>
          </cell>
          <cell r="AN327">
            <v>163.47141090019659</v>
          </cell>
          <cell r="AO327">
            <v>10</v>
          </cell>
          <cell r="AP327">
            <v>160</v>
          </cell>
        </row>
        <row r="328">
          <cell r="G328">
            <v>1826</v>
          </cell>
          <cell r="H328" t="str">
            <v>Priv.s. fins lucrativos</v>
          </cell>
          <cell r="I328">
            <v>9000</v>
          </cell>
          <cell r="J328">
            <v>650</v>
          </cell>
          <cell r="K328">
            <v>13500</v>
          </cell>
          <cell r="L328">
            <v>4500</v>
          </cell>
          <cell r="M328">
            <v>450</v>
          </cell>
          <cell r="N328">
            <v>6750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6900</v>
          </cell>
          <cell r="V328">
            <v>1100</v>
          </cell>
          <cell r="W328">
            <v>10350</v>
          </cell>
          <cell r="X328">
            <v>0</v>
          </cell>
          <cell r="Y328">
            <v>0</v>
          </cell>
          <cell r="Z328">
            <v>0</v>
          </cell>
          <cell r="AA328">
            <v>1500</v>
          </cell>
          <cell r="AB328">
            <v>50</v>
          </cell>
          <cell r="AC328">
            <v>2250</v>
          </cell>
          <cell r="AD328">
            <v>1800</v>
          </cell>
          <cell r="AE328">
            <v>400</v>
          </cell>
          <cell r="AF328">
            <v>2700</v>
          </cell>
          <cell r="AG328">
            <v>0</v>
          </cell>
          <cell r="AH328">
            <v>14</v>
          </cell>
          <cell r="AI328">
            <v>1</v>
          </cell>
          <cell r="AJ328">
            <v>14</v>
          </cell>
          <cell r="AK328">
            <v>14</v>
          </cell>
          <cell r="AM328">
            <v>1.1826709791814865E-2</v>
          </cell>
          <cell r="AN328">
            <v>1182.6709791814865</v>
          </cell>
          <cell r="AO328">
            <v>10</v>
          </cell>
          <cell r="AP328">
            <v>1180</v>
          </cell>
        </row>
        <row r="329">
          <cell r="G329">
            <v>2139</v>
          </cell>
          <cell r="H329" t="str">
            <v>Priv.s. fins lucrativos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10000</v>
          </cell>
          <cell r="P329">
            <v>1033</v>
          </cell>
          <cell r="Q329">
            <v>10000</v>
          </cell>
          <cell r="R329">
            <v>0</v>
          </cell>
          <cell r="S329">
            <v>0</v>
          </cell>
          <cell r="T329">
            <v>0</v>
          </cell>
          <cell r="U329">
            <v>8000</v>
          </cell>
          <cell r="V329">
            <v>2272</v>
          </cell>
          <cell r="W329">
            <v>8000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33</v>
          </cell>
          <cell r="AH329">
            <v>13</v>
          </cell>
          <cell r="AI329">
            <v>0.84615384615384615</v>
          </cell>
          <cell r="AJ329">
            <v>33</v>
          </cell>
          <cell r="AK329">
            <v>27.923076923076923</v>
          </cell>
          <cell r="AM329">
            <v>0</v>
          </cell>
          <cell r="AN329">
            <v>0</v>
          </cell>
          <cell r="AO329">
            <v>10</v>
          </cell>
          <cell r="AP329">
            <v>0</v>
          </cell>
        </row>
        <row r="330">
          <cell r="G330">
            <v>2161</v>
          </cell>
          <cell r="H330" t="str">
            <v>Priv.s. fins lucrativos</v>
          </cell>
          <cell r="I330">
            <v>0</v>
          </cell>
          <cell r="J330">
            <v>0</v>
          </cell>
          <cell r="K330">
            <v>0</v>
          </cell>
          <cell r="L330">
            <v>5202</v>
          </cell>
          <cell r="M330">
            <v>400</v>
          </cell>
          <cell r="N330">
            <v>10404</v>
          </cell>
          <cell r="O330">
            <v>0</v>
          </cell>
          <cell r="P330">
            <v>0</v>
          </cell>
          <cell r="Q330">
            <v>0</v>
          </cell>
          <cell r="R330">
            <v>14432</v>
          </cell>
          <cell r="S330">
            <v>35</v>
          </cell>
          <cell r="T330">
            <v>28865</v>
          </cell>
          <cell r="U330">
            <v>12910</v>
          </cell>
          <cell r="V330">
            <v>0</v>
          </cell>
          <cell r="W330">
            <v>25820</v>
          </cell>
          <cell r="X330">
            <v>0</v>
          </cell>
          <cell r="Y330">
            <v>0</v>
          </cell>
          <cell r="Z330">
            <v>0</v>
          </cell>
          <cell r="AA330">
            <v>7547</v>
          </cell>
          <cell r="AB330">
            <v>0</v>
          </cell>
          <cell r="AC330">
            <v>15094</v>
          </cell>
          <cell r="AD330">
            <v>10283</v>
          </cell>
          <cell r="AE330">
            <v>1300</v>
          </cell>
          <cell r="AF330">
            <v>20566</v>
          </cell>
          <cell r="AG330">
            <v>0</v>
          </cell>
          <cell r="AH330">
            <v>57</v>
          </cell>
          <cell r="AI330">
            <v>0.92982456140350878</v>
          </cell>
          <cell r="AJ330">
            <v>57</v>
          </cell>
          <cell r="AK330">
            <v>53</v>
          </cell>
          <cell r="AM330">
            <v>1.8228902025783981E-2</v>
          </cell>
          <cell r="AN330">
            <v>1822.890202578398</v>
          </cell>
          <cell r="AO330">
            <v>10</v>
          </cell>
          <cell r="AP330">
            <v>1820</v>
          </cell>
        </row>
        <row r="331">
          <cell r="G331">
            <v>2006</v>
          </cell>
          <cell r="H331" t="str">
            <v>Priv.s. fins lucrativos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500</v>
          </cell>
          <cell r="O331">
            <v>776</v>
          </cell>
          <cell r="P331">
            <v>458</v>
          </cell>
          <cell r="Q331">
            <v>1560</v>
          </cell>
          <cell r="R331">
            <v>0</v>
          </cell>
          <cell r="S331">
            <v>0</v>
          </cell>
          <cell r="T331">
            <v>600</v>
          </cell>
          <cell r="U331">
            <v>4659</v>
          </cell>
          <cell r="V331">
            <v>1770</v>
          </cell>
          <cell r="W331">
            <v>9360</v>
          </cell>
          <cell r="X331">
            <v>0</v>
          </cell>
          <cell r="Y331">
            <v>0</v>
          </cell>
          <cell r="Z331">
            <v>200</v>
          </cell>
          <cell r="AA331">
            <v>40</v>
          </cell>
          <cell r="AB331">
            <v>650</v>
          </cell>
          <cell r="AC331">
            <v>80</v>
          </cell>
          <cell r="AD331">
            <v>782</v>
          </cell>
          <cell r="AE331">
            <v>735</v>
          </cell>
          <cell r="AF331">
            <v>1564</v>
          </cell>
          <cell r="AG331">
            <v>20</v>
          </cell>
          <cell r="AH331">
            <v>14</v>
          </cell>
          <cell r="AI331">
            <v>1</v>
          </cell>
          <cell r="AJ331">
            <v>20</v>
          </cell>
          <cell r="AK331">
            <v>20</v>
          </cell>
          <cell r="AM331">
            <v>8.7605257717147153E-4</v>
          </cell>
          <cell r="AN331">
            <v>87.605257717147154</v>
          </cell>
          <cell r="AO331">
            <v>10</v>
          </cell>
          <cell r="AP331">
            <v>90</v>
          </cell>
        </row>
        <row r="332">
          <cell r="G332">
            <v>1890</v>
          </cell>
          <cell r="H332" t="str">
            <v>Priv.s. fins lucrativos</v>
          </cell>
          <cell r="I332">
            <v>20</v>
          </cell>
          <cell r="J332">
            <v>0</v>
          </cell>
          <cell r="K332">
            <v>40</v>
          </cell>
          <cell r="L332">
            <v>20</v>
          </cell>
          <cell r="M332">
            <v>0</v>
          </cell>
          <cell r="N332">
            <v>40</v>
          </cell>
          <cell r="O332">
            <v>20</v>
          </cell>
          <cell r="P332">
            <v>0</v>
          </cell>
          <cell r="Q332">
            <v>40</v>
          </cell>
          <cell r="R332">
            <v>0</v>
          </cell>
          <cell r="S332">
            <v>0</v>
          </cell>
          <cell r="T332">
            <v>0</v>
          </cell>
          <cell r="U332">
            <v>80</v>
          </cell>
          <cell r="V332">
            <v>0</v>
          </cell>
          <cell r="W332">
            <v>160</v>
          </cell>
          <cell r="X332">
            <v>0</v>
          </cell>
          <cell r="Y332">
            <v>0</v>
          </cell>
          <cell r="Z332">
            <v>0</v>
          </cell>
          <cell r="AA332">
            <v>50</v>
          </cell>
          <cell r="AB332">
            <v>0</v>
          </cell>
          <cell r="AC332">
            <v>100</v>
          </cell>
          <cell r="AD332">
            <v>20</v>
          </cell>
          <cell r="AE332">
            <v>0</v>
          </cell>
          <cell r="AF332">
            <v>40</v>
          </cell>
          <cell r="AG332">
            <v>6</v>
          </cell>
          <cell r="AH332">
            <v>0</v>
          </cell>
          <cell r="AI332" t="e">
            <v>#DIV/0!</v>
          </cell>
          <cell r="AJ332">
            <v>6</v>
          </cell>
          <cell r="AK332">
            <v>6</v>
          </cell>
          <cell r="AM332">
            <v>7.0084206173717722E-5</v>
          </cell>
          <cell r="AN332">
            <v>7.0084206173717725</v>
          </cell>
          <cell r="AO332">
            <v>10</v>
          </cell>
          <cell r="AP332">
            <v>40</v>
          </cell>
        </row>
        <row r="333">
          <cell r="G333">
            <v>1827</v>
          </cell>
          <cell r="H333" t="str">
            <v>Priv.s. fins lucrativos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3600</v>
          </cell>
          <cell r="P333">
            <v>165</v>
          </cell>
          <cell r="Q333">
            <v>7200</v>
          </cell>
          <cell r="R333">
            <v>0</v>
          </cell>
          <cell r="S333">
            <v>0</v>
          </cell>
          <cell r="T333">
            <v>0</v>
          </cell>
          <cell r="U333">
            <v>2628</v>
          </cell>
          <cell r="V333">
            <v>388</v>
          </cell>
          <cell r="W333">
            <v>4480</v>
          </cell>
          <cell r="X333">
            <v>0</v>
          </cell>
          <cell r="Y333">
            <v>0</v>
          </cell>
          <cell r="Z333">
            <v>0</v>
          </cell>
          <cell r="AA333">
            <v>8500</v>
          </cell>
          <cell r="AB333">
            <v>771</v>
          </cell>
          <cell r="AC333">
            <v>17000</v>
          </cell>
          <cell r="AD333">
            <v>4800</v>
          </cell>
          <cell r="AE333">
            <v>483</v>
          </cell>
          <cell r="AF333">
            <v>9600</v>
          </cell>
          <cell r="AG333">
            <v>30</v>
          </cell>
          <cell r="AH333">
            <v>0</v>
          </cell>
          <cell r="AI333" t="e">
            <v>#DIV/0!</v>
          </cell>
          <cell r="AJ333">
            <v>30</v>
          </cell>
          <cell r="AK333">
            <v>30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</row>
        <row r="334">
          <cell r="G334">
            <v>1908</v>
          </cell>
          <cell r="H334" t="str">
            <v>Priv.s. fins lucrativos</v>
          </cell>
          <cell r="I334">
            <v>0</v>
          </cell>
          <cell r="J334">
            <v>0</v>
          </cell>
          <cell r="K334">
            <v>0</v>
          </cell>
          <cell r="L334">
            <v>1590</v>
          </cell>
          <cell r="M334">
            <v>78</v>
          </cell>
          <cell r="N334">
            <v>1000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1328</v>
          </cell>
          <cell r="V334">
            <v>0</v>
          </cell>
          <cell r="W334">
            <v>1000</v>
          </cell>
          <cell r="X334">
            <v>0</v>
          </cell>
          <cell r="Y334">
            <v>0</v>
          </cell>
          <cell r="Z334">
            <v>0</v>
          </cell>
          <cell r="AA334">
            <v>1740</v>
          </cell>
          <cell r="AB334">
            <v>30</v>
          </cell>
          <cell r="AC334">
            <v>1000</v>
          </cell>
          <cell r="AD334">
            <v>1580</v>
          </cell>
          <cell r="AE334">
            <v>18</v>
          </cell>
          <cell r="AF334">
            <v>1000</v>
          </cell>
          <cell r="AG334">
            <v>16</v>
          </cell>
          <cell r="AH334">
            <v>10</v>
          </cell>
          <cell r="AI334">
            <v>1</v>
          </cell>
          <cell r="AJ334">
            <v>16</v>
          </cell>
          <cell r="AK334">
            <v>16</v>
          </cell>
          <cell r="AM334">
            <v>1.7521051543429431E-3</v>
          </cell>
          <cell r="AN334">
            <v>175.21051543429431</v>
          </cell>
          <cell r="AO334">
            <v>10</v>
          </cell>
          <cell r="AP334">
            <v>180</v>
          </cell>
        </row>
        <row r="335">
          <cell r="G335">
            <v>2184</v>
          </cell>
          <cell r="H335" t="str">
            <v>Priv.s. fins lucrativos</v>
          </cell>
          <cell r="I335">
            <v>3450</v>
          </cell>
          <cell r="J335">
            <v>0</v>
          </cell>
          <cell r="K335">
            <v>1500</v>
          </cell>
          <cell r="L335">
            <v>1950</v>
          </cell>
          <cell r="M335">
            <v>50</v>
          </cell>
          <cell r="N335">
            <v>1500</v>
          </cell>
          <cell r="O335">
            <v>1650</v>
          </cell>
          <cell r="P335">
            <v>29</v>
          </cell>
          <cell r="Q335">
            <v>1000</v>
          </cell>
          <cell r="R335">
            <v>1650</v>
          </cell>
          <cell r="S335">
            <v>0</v>
          </cell>
          <cell r="T335">
            <v>1000</v>
          </cell>
          <cell r="U335">
            <v>9750</v>
          </cell>
          <cell r="V335">
            <v>330</v>
          </cell>
          <cell r="W335">
            <v>2000</v>
          </cell>
          <cell r="X335">
            <v>0</v>
          </cell>
          <cell r="Y335">
            <v>0</v>
          </cell>
          <cell r="Z335">
            <v>0</v>
          </cell>
          <cell r="AA335">
            <v>9750</v>
          </cell>
          <cell r="AB335">
            <v>151</v>
          </cell>
          <cell r="AC335">
            <v>2000</v>
          </cell>
          <cell r="AD335">
            <v>6300</v>
          </cell>
          <cell r="AE335">
            <v>9</v>
          </cell>
          <cell r="AF335">
            <v>1000</v>
          </cell>
          <cell r="AG335">
            <v>0</v>
          </cell>
          <cell r="AH335">
            <v>0</v>
          </cell>
          <cell r="AI335" t="e">
            <v>#DIV/0!</v>
          </cell>
          <cell r="AJ335">
            <v>0</v>
          </cell>
          <cell r="AK335">
            <v>0</v>
          </cell>
          <cell r="AM335">
            <v>2.6281577315144145E-3</v>
          </cell>
          <cell r="AN335">
            <v>262.81577315144142</v>
          </cell>
          <cell r="AO335">
            <v>10</v>
          </cell>
          <cell r="AP335">
            <v>260</v>
          </cell>
        </row>
        <row r="336">
          <cell r="G336">
            <v>1992</v>
          </cell>
          <cell r="H336" t="str">
            <v>Priv.s. fins lucrativos</v>
          </cell>
          <cell r="I336">
            <v>0</v>
          </cell>
          <cell r="J336">
            <v>0</v>
          </cell>
          <cell r="K336">
            <v>0</v>
          </cell>
          <cell r="L336">
            <v>250</v>
          </cell>
          <cell r="M336">
            <v>23</v>
          </cell>
          <cell r="N336">
            <v>250</v>
          </cell>
          <cell r="O336">
            <v>100</v>
          </cell>
          <cell r="P336">
            <v>0</v>
          </cell>
          <cell r="Q336">
            <v>100</v>
          </cell>
          <cell r="R336">
            <v>200</v>
          </cell>
          <cell r="S336">
            <v>0</v>
          </cell>
          <cell r="T336">
            <v>200</v>
          </cell>
          <cell r="U336">
            <v>2000</v>
          </cell>
          <cell r="V336">
            <v>1638</v>
          </cell>
          <cell r="W336">
            <v>2000</v>
          </cell>
          <cell r="X336">
            <v>0</v>
          </cell>
          <cell r="Y336">
            <v>0</v>
          </cell>
          <cell r="Z336">
            <v>0</v>
          </cell>
          <cell r="AA336">
            <v>2000</v>
          </cell>
          <cell r="AB336">
            <v>0</v>
          </cell>
          <cell r="AC336">
            <v>2000</v>
          </cell>
          <cell r="AD336">
            <v>500</v>
          </cell>
          <cell r="AE336">
            <v>324</v>
          </cell>
          <cell r="AF336">
            <v>500</v>
          </cell>
          <cell r="AG336">
            <v>0</v>
          </cell>
          <cell r="AH336">
            <v>14</v>
          </cell>
          <cell r="AI336">
            <v>1</v>
          </cell>
          <cell r="AJ336">
            <v>14</v>
          </cell>
          <cell r="AK336">
            <v>14</v>
          </cell>
          <cell r="AM336">
            <v>4.3802628858573576E-4</v>
          </cell>
          <cell r="AN336">
            <v>43.802628858573577</v>
          </cell>
          <cell r="AO336">
            <v>10</v>
          </cell>
          <cell r="AP336">
            <v>40</v>
          </cell>
        </row>
        <row r="337">
          <cell r="G337">
            <v>1852</v>
          </cell>
          <cell r="H337" t="str">
            <v>Priv.s. fins lucrativos</v>
          </cell>
          <cell r="I337">
            <v>0</v>
          </cell>
          <cell r="J337">
            <v>0</v>
          </cell>
          <cell r="K337">
            <v>0</v>
          </cell>
          <cell r="L337">
            <v>290</v>
          </cell>
          <cell r="M337">
            <v>25</v>
          </cell>
          <cell r="N337">
            <v>580</v>
          </cell>
          <cell r="O337">
            <v>7</v>
          </cell>
          <cell r="P337">
            <v>5</v>
          </cell>
          <cell r="Q337">
            <v>14</v>
          </cell>
          <cell r="R337">
            <v>0</v>
          </cell>
          <cell r="S337">
            <v>0</v>
          </cell>
          <cell r="T337">
            <v>0</v>
          </cell>
          <cell r="U337">
            <v>870</v>
          </cell>
          <cell r="V337">
            <v>110</v>
          </cell>
          <cell r="W337">
            <v>1740</v>
          </cell>
          <cell r="X337">
            <v>0</v>
          </cell>
          <cell r="Y337">
            <v>0</v>
          </cell>
          <cell r="Z337">
            <v>0</v>
          </cell>
          <cell r="AA337">
            <v>1770</v>
          </cell>
          <cell r="AB337">
            <v>340</v>
          </cell>
          <cell r="AC337">
            <v>3540</v>
          </cell>
          <cell r="AD337">
            <v>2310</v>
          </cell>
          <cell r="AE337">
            <v>382</v>
          </cell>
          <cell r="AF337">
            <v>4620</v>
          </cell>
          <cell r="AG337">
            <v>27</v>
          </cell>
          <cell r="AH337">
            <v>23</v>
          </cell>
          <cell r="AI337">
            <v>1</v>
          </cell>
          <cell r="AJ337">
            <v>27</v>
          </cell>
          <cell r="AK337">
            <v>27</v>
          </cell>
          <cell r="AM337">
            <v>1.0162209895189069E-3</v>
          </cell>
          <cell r="AN337">
            <v>101.62209895189069</v>
          </cell>
          <cell r="AO337">
            <v>10</v>
          </cell>
          <cell r="AP337">
            <v>100</v>
          </cell>
        </row>
        <row r="338">
          <cell r="G338">
            <v>2082</v>
          </cell>
          <cell r="H338" t="str">
            <v>Priv.s. fins lucrativos</v>
          </cell>
          <cell r="I338">
            <v>0</v>
          </cell>
          <cell r="J338">
            <v>0</v>
          </cell>
          <cell r="K338">
            <v>5000</v>
          </cell>
          <cell r="L338">
            <v>0</v>
          </cell>
          <cell r="M338">
            <v>0</v>
          </cell>
          <cell r="N338">
            <v>2000</v>
          </cell>
          <cell r="O338">
            <v>0</v>
          </cell>
          <cell r="P338">
            <v>0</v>
          </cell>
          <cell r="Q338">
            <v>2000</v>
          </cell>
          <cell r="R338">
            <v>0</v>
          </cell>
          <cell r="S338">
            <v>0</v>
          </cell>
          <cell r="T338">
            <v>2000</v>
          </cell>
          <cell r="U338">
            <v>0</v>
          </cell>
          <cell r="V338">
            <v>0</v>
          </cell>
          <cell r="W338">
            <v>24000</v>
          </cell>
          <cell r="X338">
            <v>0</v>
          </cell>
          <cell r="Y338">
            <v>0</v>
          </cell>
          <cell r="Z338">
            <v>2000</v>
          </cell>
          <cell r="AA338">
            <v>0</v>
          </cell>
          <cell r="AB338">
            <v>0</v>
          </cell>
          <cell r="AC338">
            <v>2000</v>
          </cell>
          <cell r="AD338">
            <v>0</v>
          </cell>
          <cell r="AE338">
            <v>0</v>
          </cell>
          <cell r="AF338">
            <v>2000</v>
          </cell>
          <cell r="AG338">
            <v>5</v>
          </cell>
          <cell r="AH338">
            <v>10</v>
          </cell>
          <cell r="AI338">
            <v>0.8</v>
          </cell>
          <cell r="AJ338">
            <v>10</v>
          </cell>
          <cell r="AK338">
            <v>8</v>
          </cell>
          <cell r="AM338">
            <v>3.5042103086858861E-3</v>
          </cell>
          <cell r="AN338">
            <v>350.42103086858862</v>
          </cell>
          <cell r="AO338">
            <v>10</v>
          </cell>
          <cell r="AP338">
            <v>350</v>
          </cell>
        </row>
        <row r="339">
          <cell r="G339">
            <v>2004</v>
          </cell>
          <cell r="H339" t="str">
            <v>Priv.s. fins lucrativos</v>
          </cell>
          <cell r="I339">
            <v>0</v>
          </cell>
          <cell r="J339">
            <v>0</v>
          </cell>
          <cell r="K339">
            <v>0</v>
          </cell>
          <cell r="L339">
            <v>393</v>
          </cell>
          <cell r="M339">
            <v>0</v>
          </cell>
          <cell r="N339">
            <v>780</v>
          </cell>
          <cell r="O339">
            <v>311</v>
          </cell>
          <cell r="P339">
            <v>200</v>
          </cell>
          <cell r="Q339">
            <v>600</v>
          </cell>
          <cell r="R339">
            <v>100</v>
          </cell>
          <cell r="S339">
            <v>0</v>
          </cell>
          <cell r="T339">
            <v>200</v>
          </cell>
          <cell r="U339">
            <v>5958</v>
          </cell>
          <cell r="V339">
            <v>0</v>
          </cell>
          <cell r="W339">
            <v>11900</v>
          </cell>
          <cell r="X339">
            <v>0</v>
          </cell>
          <cell r="Y339">
            <v>0</v>
          </cell>
          <cell r="Z339">
            <v>0</v>
          </cell>
          <cell r="AA339">
            <v>435</v>
          </cell>
          <cell r="AB339">
            <v>500</v>
          </cell>
          <cell r="AC339">
            <v>870</v>
          </cell>
          <cell r="AD339">
            <v>0</v>
          </cell>
          <cell r="AE339">
            <v>0</v>
          </cell>
          <cell r="AF339">
            <v>0</v>
          </cell>
          <cell r="AG339">
            <v>18</v>
          </cell>
          <cell r="AH339">
            <v>10</v>
          </cell>
          <cell r="AI339">
            <v>1</v>
          </cell>
          <cell r="AJ339">
            <v>18</v>
          </cell>
          <cell r="AK339">
            <v>18</v>
          </cell>
          <cell r="AM339">
            <v>1.3666420203874957E-3</v>
          </cell>
          <cell r="AN339">
            <v>136.66420203874958</v>
          </cell>
          <cell r="AO339">
            <v>10</v>
          </cell>
          <cell r="AP339">
            <v>140</v>
          </cell>
        </row>
        <row r="340">
          <cell r="G340">
            <v>524</v>
          </cell>
          <cell r="H340" t="str">
            <v>Priv.s. fins lucrativos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39600</v>
          </cell>
          <cell r="V340">
            <v>6000</v>
          </cell>
          <cell r="W340">
            <v>79200</v>
          </cell>
          <cell r="X340">
            <v>0</v>
          </cell>
          <cell r="Y340">
            <v>0</v>
          </cell>
          <cell r="Z340">
            <v>0</v>
          </cell>
          <cell r="AA340">
            <v>33000</v>
          </cell>
          <cell r="AB340">
            <v>10000</v>
          </cell>
          <cell r="AC340">
            <v>66000</v>
          </cell>
          <cell r="AD340">
            <v>4950</v>
          </cell>
          <cell r="AE340">
            <v>1550</v>
          </cell>
          <cell r="AF340">
            <v>9900</v>
          </cell>
          <cell r="AG340">
            <v>75</v>
          </cell>
          <cell r="AH340">
            <v>55</v>
          </cell>
          <cell r="AI340">
            <v>0.92727272727272725</v>
          </cell>
          <cell r="AJ340">
            <v>75</v>
          </cell>
          <cell r="AK340">
            <v>69.545454545454547</v>
          </cell>
          <cell r="AM340">
            <v>0</v>
          </cell>
          <cell r="AN340">
            <v>0</v>
          </cell>
          <cell r="AO340">
            <v>10</v>
          </cell>
          <cell r="AP340">
            <v>0</v>
          </cell>
        </row>
        <row r="341">
          <cell r="G341">
            <v>1811</v>
          </cell>
          <cell r="H341" t="str">
            <v>Priv.s. fins lucrativos</v>
          </cell>
          <cell r="I341">
            <v>260</v>
          </cell>
          <cell r="J341">
            <v>1</v>
          </cell>
          <cell r="K341">
            <v>500</v>
          </cell>
          <cell r="L341">
            <v>480</v>
          </cell>
          <cell r="M341">
            <v>0</v>
          </cell>
          <cell r="N341">
            <v>1000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1106</v>
          </cell>
          <cell r="V341">
            <v>118</v>
          </cell>
          <cell r="W341">
            <v>2000</v>
          </cell>
          <cell r="X341">
            <v>0</v>
          </cell>
          <cell r="Y341">
            <v>0</v>
          </cell>
          <cell r="Z341">
            <v>0</v>
          </cell>
          <cell r="AA341">
            <v>244</v>
          </cell>
          <cell r="AB341">
            <v>8</v>
          </cell>
          <cell r="AC341">
            <v>500</v>
          </cell>
          <cell r="AD341">
            <v>702</v>
          </cell>
          <cell r="AE341">
            <v>3</v>
          </cell>
          <cell r="AF341">
            <v>1400</v>
          </cell>
          <cell r="AG341">
            <v>4</v>
          </cell>
          <cell r="AH341">
            <v>0</v>
          </cell>
          <cell r="AI341" t="e">
            <v>#DIV/0!</v>
          </cell>
          <cell r="AJ341">
            <v>4</v>
          </cell>
          <cell r="AK341">
            <v>4</v>
          </cell>
          <cell r="AM341">
            <v>1.7521051543429431E-3</v>
          </cell>
          <cell r="AN341">
            <v>175.21051543429431</v>
          </cell>
          <cell r="AO341">
            <v>10</v>
          </cell>
          <cell r="AP341">
            <v>170</v>
          </cell>
        </row>
        <row r="342">
          <cell r="G342">
            <v>2630</v>
          </cell>
          <cell r="H342" t="str">
            <v>Priv.s. fins lucrativos</v>
          </cell>
          <cell r="I342">
            <v>0</v>
          </cell>
          <cell r="J342">
            <v>0</v>
          </cell>
          <cell r="K342">
            <v>0</v>
          </cell>
          <cell r="L342">
            <v>50</v>
          </cell>
          <cell r="M342">
            <v>794</v>
          </cell>
          <cell r="N342">
            <v>100</v>
          </cell>
          <cell r="O342">
            <v>0</v>
          </cell>
          <cell r="P342">
            <v>0</v>
          </cell>
          <cell r="Q342">
            <v>0</v>
          </cell>
          <cell r="R342">
            <v>600</v>
          </cell>
          <cell r="S342">
            <v>10</v>
          </cell>
          <cell r="T342">
            <v>1200</v>
          </cell>
          <cell r="U342">
            <v>1500</v>
          </cell>
          <cell r="V342">
            <v>140</v>
          </cell>
          <cell r="W342">
            <v>3000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250</v>
          </cell>
          <cell r="AE342">
            <v>83</v>
          </cell>
          <cell r="AF342">
            <v>500</v>
          </cell>
          <cell r="AG342">
            <v>3</v>
          </cell>
          <cell r="AH342">
            <v>5</v>
          </cell>
          <cell r="AI342">
            <v>1</v>
          </cell>
          <cell r="AJ342">
            <v>5</v>
          </cell>
          <cell r="AK342">
            <v>5</v>
          </cell>
          <cell r="AM342">
            <v>1.7521051543429431E-4</v>
          </cell>
          <cell r="AN342">
            <v>17.521051543429429</v>
          </cell>
          <cell r="AO342">
            <v>10</v>
          </cell>
          <cell r="AP342">
            <v>20</v>
          </cell>
        </row>
        <row r="343">
          <cell r="G343">
            <v>2429</v>
          </cell>
          <cell r="H343" t="str">
            <v>Priv.s. fins lucrativos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150</v>
          </cell>
          <cell r="V343">
            <v>68</v>
          </cell>
          <cell r="W343">
            <v>300</v>
          </cell>
          <cell r="X343">
            <v>0</v>
          </cell>
          <cell r="Y343">
            <v>0</v>
          </cell>
          <cell r="Z343">
            <v>0</v>
          </cell>
          <cell r="AA343">
            <v>15</v>
          </cell>
          <cell r="AB343">
            <v>10</v>
          </cell>
          <cell r="AC343">
            <v>30</v>
          </cell>
          <cell r="AD343">
            <v>0</v>
          </cell>
          <cell r="AE343">
            <v>0</v>
          </cell>
          <cell r="AF343">
            <v>0</v>
          </cell>
          <cell r="AG343">
            <v>1</v>
          </cell>
          <cell r="AH343">
            <v>0</v>
          </cell>
          <cell r="AI343" t="e">
            <v>#DIV/0!</v>
          </cell>
          <cell r="AJ343">
            <v>1</v>
          </cell>
          <cell r="AK343">
            <v>1</v>
          </cell>
          <cell r="AM343">
            <v>0</v>
          </cell>
          <cell r="AN343">
            <v>0</v>
          </cell>
          <cell r="AO343">
            <v>10</v>
          </cell>
          <cell r="AP343">
            <v>0</v>
          </cell>
        </row>
        <row r="344">
          <cell r="G344">
            <v>2031</v>
          </cell>
          <cell r="H344" t="str">
            <v>Priv.s. fins lucrativos</v>
          </cell>
          <cell r="I344">
            <v>0</v>
          </cell>
          <cell r="J344">
            <v>0</v>
          </cell>
          <cell r="K344">
            <v>0</v>
          </cell>
          <cell r="L344">
            <v>50</v>
          </cell>
          <cell r="M344">
            <v>0</v>
          </cell>
          <cell r="N344">
            <v>90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150</v>
          </cell>
          <cell r="V344">
            <v>100</v>
          </cell>
          <cell r="W344">
            <v>200</v>
          </cell>
          <cell r="X344">
            <v>0</v>
          </cell>
          <cell r="Y344">
            <v>0</v>
          </cell>
          <cell r="Z344">
            <v>0</v>
          </cell>
          <cell r="AA344">
            <v>60</v>
          </cell>
          <cell r="AB344">
            <v>51</v>
          </cell>
          <cell r="AC344">
            <v>120</v>
          </cell>
          <cell r="AD344">
            <v>30</v>
          </cell>
          <cell r="AE344">
            <v>0</v>
          </cell>
          <cell r="AF344">
            <v>60</v>
          </cell>
          <cell r="AG344">
            <v>0</v>
          </cell>
          <cell r="AH344">
            <v>0</v>
          </cell>
          <cell r="AI344" t="e">
            <v>#DIV/0!</v>
          </cell>
          <cell r="AJ344">
            <v>0</v>
          </cell>
          <cell r="AK344">
            <v>0</v>
          </cell>
          <cell r="AM344">
            <v>1.5768946389086488E-4</v>
          </cell>
          <cell r="AN344">
            <v>15.768946389086487</v>
          </cell>
          <cell r="AO344">
            <v>10</v>
          </cell>
          <cell r="AP344">
            <v>20</v>
          </cell>
        </row>
        <row r="345">
          <cell r="G345">
            <v>2389</v>
          </cell>
          <cell r="H345" t="str">
            <v>Priv.s. fins lucrativos</v>
          </cell>
          <cell r="I345">
            <v>0</v>
          </cell>
          <cell r="J345">
            <v>0</v>
          </cell>
          <cell r="K345">
            <v>0</v>
          </cell>
          <cell r="L345">
            <v>63</v>
          </cell>
          <cell r="M345">
            <v>33</v>
          </cell>
          <cell r="N345">
            <v>50</v>
          </cell>
          <cell r="O345">
            <v>0</v>
          </cell>
          <cell r="P345">
            <v>0</v>
          </cell>
          <cell r="Q345">
            <v>0</v>
          </cell>
          <cell r="R345">
            <v>35</v>
          </cell>
          <cell r="S345">
            <v>20</v>
          </cell>
          <cell r="T345">
            <v>30</v>
          </cell>
          <cell r="U345">
            <v>1500</v>
          </cell>
          <cell r="V345">
            <v>0</v>
          </cell>
          <cell r="W345">
            <v>1000</v>
          </cell>
          <cell r="X345">
            <v>0</v>
          </cell>
          <cell r="Y345">
            <v>0</v>
          </cell>
          <cell r="Z345">
            <v>0</v>
          </cell>
          <cell r="AA345">
            <v>88</v>
          </cell>
          <cell r="AB345">
            <v>41</v>
          </cell>
          <cell r="AC345">
            <v>200</v>
          </cell>
          <cell r="AD345">
            <v>95</v>
          </cell>
          <cell r="AE345">
            <v>25</v>
          </cell>
          <cell r="AF345">
            <v>50</v>
          </cell>
          <cell r="AG345">
            <v>0</v>
          </cell>
          <cell r="AH345">
            <v>0</v>
          </cell>
          <cell r="AI345" t="e">
            <v>#DIV/0!</v>
          </cell>
          <cell r="AJ345">
            <v>0</v>
          </cell>
          <cell r="AK345">
            <v>0</v>
          </cell>
          <cell r="AM345">
            <v>8.7605257717147155E-5</v>
          </cell>
          <cell r="AN345">
            <v>8.7605257717147147</v>
          </cell>
          <cell r="AO345">
            <v>10</v>
          </cell>
          <cell r="AP345">
            <v>20</v>
          </cell>
        </row>
        <row r="346">
          <cell r="G346">
            <v>1975</v>
          </cell>
          <cell r="H346" t="str">
            <v>Priv.s. fins lucrativos</v>
          </cell>
          <cell r="I346">
            <v>38</v>
          </cell>
          <cell r="J346">
            <v>50</v>
          </cell>
          <cell r="K346">
            <v>38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410</v>
          </cell>
          <cell r="V346">
            <v>12</v>
          </cell>
          <cell r="W346">
            <v>410</v>
          </cell>
          <cell r="X346">
            <v>0</v>
          </cell>
          <cell r="Y346">
            <v>0</v>
          </cell>
          <cell r="Z346">
            <v>0</v>
          </cell>
          <cell r="AA346">
            <v>126</v>
          </cell>
          <cell r="AB346">
            <v>10</v>
          </cell>
          <cell r="AC346">
            <v>126</v>
          </cell>
          <cell r="AD346">
            <v>26</v>
          </cell>
          <cell r="AE346">
            <v>4</v>
          </cell>
          <cell r="AF346">
            <v>26</v>
          </cell>
          <cell r="AG346">
            <v>5</v>
          </cell>
          <cell r="AH346">
            <v>8</v>
          </cell>
          <cell r="AI346">
            <v>1</v>
          </cell>
          <cell r="AJ346">
            <v>8</v>
          </cell>
          <cell r="AK346">
            <v>8</v>
          </cell>
          <cell r="AM346">
            <v>0</v>
          </cell>
          <cell r="AN346">
            <v>0</v>
          </cell>
          <cell r="AO346">
            <v>10</v>
          </cell>
          <cell r="AP346">
            <v>0</v>
          </cell>
        </row>
        <row r="347">
          <cell r="G347">
            <v>1743</v>
          </cell>
          <cell r="H347" t="str">
            <v>Priv.s. fins lucrativos</v>
          </cell>
          <cell r="I347">
            <v>50</v>
          </cell>
          <cell r="J347">
            <v>20</v>
          </cell>
          <cell r="K347">
            <v>100</v>
          </cell>
          <cell r="L347">
            <v>112</v>
          </cell>
          <cell r="M347">
            <v>0</v>
          </cell>
          <cell r="N347">
            <v>150</v>
          </cell>
          <cell r="O347">
            <v>254</v>
          </cell>
          <cell r="P347">
            <v>0</v>
          </cell>
          <cell r="Q347">
            <v>300</v>
          </cell>
          <cell r="R347">
            <v>278</v>
          </cell>
          <cell r="S347">
            <v>0</v>
          </cell>
          <cell r="T347">
            <v>200</v>
          </cell>
          <cell r="U347">
            <v>2671</v>
          </cell>
          <cell r="V347">
            <v>127</v>
          </cell>
          <cell r="W347">
            <v>2500</v>
          </cell>
          <cell r="X347">
            <v>0</v>
          </cell>
          <cell r="Y347">
            <v>0</v>
          </cell>
          <cell r="Z347">
            <v>0</v>
          </cell>
          <cell r="AA347">
            <v>90</v>
          </cell>
          <cell r="AB347">
            <v>98</v>
          </cell>
          <cell r="AC347">
            <v>180</v>
          </cell>
          <cell r="AD347">
            <v>812</v>
          </cell>
          <cell r="AE347">
            <v>395</v>
          </cell>
          <cell r="AF347">
            <v>700</v>
          </cell>
          <cell r="AG347">
            <v>0</v>
          </cell>
          <cell r="AH347">
            <v>20</v>
          </cell>
          <cell r="AI347">
            <v>1</v>
          </cell>
          <cell r="AJ347">
            <v>20</v>
          </cell>
          <cell r="AK347">
            <v>20</v>
          </cell>
          <cell r="AM347">
            <v>2.6281577315144148E-4</v>
          </cell>
          <cell r="AN347">
            <v>26.281577315144148</v>
          </cell>
          <cell r="AO347">
            <v>10</v>
          </cell>
          <cell r="AP347">
            <v>30</v>
          </cell>
        </row>
        <row r="348">
          <cell r="G348">
            <v>2158</v>
          </cell>
          <cell r="H348" t="str">
            <v>Priv.s. fins lucrativos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1500</v>
          </cell>
          <cell r="V348">
            <v>0</v>
          </cell>
          <cell r="W348">
            <v>3000</v>
          </cell>
          <cell r="X348">
            <v>0</v>
          </cell>
          <cell r="Y348">
            <v>0</v>
          </cell>
          <cell r="Z348">
            <v>0</v>
          </cell>
          <cell r="AA348">
            <v>60</v>
          </cell>
          <cell r="AB348">
            <v>0</v>
          </cell>
          <cell r="AC348">
            <v>120</v>
          </cell>
          <cell r="AD348">
            <v>0</v>
          </cell>
          <cell r="AE348">
            <v>0</v>
          </cell>
          <cell r="AF348">
            <v>0</v>
          </cell>
          <cell r="AG348">
            <v>8</v>
          </cell>
          <cell r="AH348">
            <v>8</v>
          </cell>
          <cell r="AI348">
            <v>0.5</v>
          </cell>
          <cell r="AJ348">
            <v>8</v>
          </cell>
          <cell r="AK348">
            <v>4</v>
          </cell>
          <cell r="AM348">
            <v>0</v>
          </cell>
          <cell r="AN348">
            <v>0</v>
          </cell>
          <cell r="AO348">
            <v>10</v>
          </cell>
          <cell r="AP348">
            <v>0</v>
          </cell>
        </row>
        <row r="349">
          <cell r="G349">
            <v>2244</v>
          </cell>
          <cell r="H349" t="str">
            <v>Priv.s. fins lucrativos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353</v>
          </cell>
          <cell r="P349">
            <v>0</v>
          </cell>
          <cell r="Q349">
            <v>700</v>
          </cell>
          <cell r="R349">
            <v>0</v>
          </cell>
          <cell r="S349">
            <v>0</v>
          </cell>
          <cell r="T349">
            <v>0</v>
          </cell>
          <cell r="U349">
            <v>619</v>
          </cell>
          <cell r="V349">
            <v>0</v>
          </cell>
          <cell r="W349">
            <v>1200</v>
          </cell>
          <cell r="X349">
            <v>0</v>
          </cell>
          <cell r="Y349">
            <v>0</v>
          </cell>
          <cell r="Z349">
            <v>0</v>
          </cell>
          <cell r="AA349">
            <v>128</v>
          </cell>
          <cell r="AB349">
            <v>0</v>
          </cell>
          <cell r="AC349">
            <v>250</v>
          </cell>
          <cell r="AD349">
            <v>506</v>
          </cell>
          <cell r="AE349">
            <v>99</v>
          </cell>
          <cell r="AF349">
            <v>1000</v>
          </cell>
          <cell r="AG349">
            <v>10</v>
          </cell>
          <cell r="AH349">
            <v>8</v>
          </cell>
          <cell r="AI349">
            <v>1</v>
          </cell>
          <cell r="AJ349">
            <v>10</v>
          </cell>
          <cell r="AK349">
            <v>10</v>
          </cell>
          <cell r="AM349">
            <v>0</v>
          </cell>
          <cell r="AN349">
            <v>0</v>
          </cell>
          <cell r="AO349">
            <v>10</v>
          </cell>
          <cell r="AP349">
            <v>0</v>
          </cell>
        </row>
        <row r="350">
          <cell r="G350">
            <v>1993</v>
          </cell>
          <cell r="H350" t="str">
            <v>Priv.s. fins lucrativos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100</v>
          </cell>
          <cell r="P350">
            <v>40</v>
          </cell>
          <cell r="Q350">
            <v>200</v>
          </cell>
          <cell r="R350">
            <v>0</v>
          </cell>
          <cell r="S350">
            <v>0</v>
          </cell>
          <cell r="T350">
            <v>0</v>
          </cell>
          <cell r="U350">
            <v>300</v>
          </cell>
          <cell r="V350">
            <v>0</v>
          </cell>
          <cell r="W350">
            <v>600</v>
          </cell>
          <cell r="X350">
            <v>0</v>
          </cell>
          <cell r="Y350">
            <v>0</v>
          </cell>
          <cell r="Z350">
            <v>0</v>
          </cell>
          <cell r="AA350">
            <v>30</v>
          </cell>
          <cell r="AB350">
            <v>15</v>
          </cell>
          <cell r="AC350">
            <v>60</v>
          </cell>
          <cell r="AD350">
            <v>100</v>
          </cell>
          <cell r="AE350">
            <v>80</v>
          </cell>
          <cell r="AF350">
            <v>200</v>
          </cell>
          <cell r="AG350">
            <v>3</v>
          </cell>
          <cell r="AH350">
            <v>3</v>
          </cell>
          <cell r="AI350">
            <v>0.66666666666666663</v>
          </cell>
          <cell r="AJ350">
            <v>3</v>
          </cell>
          <cell r="AK350">
            <v>2</v>
          </cell>
          <cell r="AM350">
            <v>0</v>
          </cell>
          <cell r="AN350">
            <v>0</v>
          </cell>
          <cell r="AO350">
            <v>10</v>
          </cell>
          <cell r="AP350">
            <v>0</v>
          </cell>
        </row>
        <row r="351">
          <cell r="G351">
            <v>1787</v>
          </cell>
          <cell r="H351" t="str">
            <v>Priv.s. fins lucrativos</v>
          </cell>
          <cell r="I351">
            <v>355</v>
          </cell>
          <cell r="J351">
            <v>0</v>
          </cell>
          <cell r="K351">
            <v>710</v>
          </cell>
          <cell r="L351">
            <v>362</v>
          </cell>
          <cell r="M351">
            <v>0</v>
          </cell>
          <cell r="N351">
            <v>730</v>
          </cell>
          <cell r="O351">
            <v>0</v>
          </cell>
          <cell r="P351">
            <v>0</v>
          </cell>
          <cell r="Q351">
            <v>0</v>
          </cell>
          <cell r="R351">
            <v>620</v>
          </cell>
          <cell r="S351">
            <v>232</v>
          </cell>
          <cell r="T351">
            <v>1240</v>
          </cell>
          <cell r="U351">
            <v>4680</v>
          </cell>
          <cell r="V351">
            <v>4680</v>
          </cell>
          <cell r="W351">
            <v>8000</v>
          </cell>
          <cell r="X351">
            <v>0</v>
          </cell>
          <cell r="Y351">
            <v>0</v>
          </cell>
          <cell r="Z351">
            <v>0</v>
          </cell>
          <cell r="AA351">
            <v>1290</v>
          </cell>
          <cell r="AB351">
            <v>0</v>
          </cell>
          <cell r="AC351">
            <v>1500</v>
          </cell>
          <cell r="AD351">
            <v>5040</v>
          </cell>
          <cell r="AE351">
            <v>308</v>
          </cell>
          <cell r="AF351">
            <v>8000</v>
          </cell>
          <cell r="AG351">
            <v>0</v>
          </cell>
          <cell r="AH351">
            <v>15</v>
          </cell>
          <cell r="AI351">
            <v>0.66666666666666663</v>
          </cell>
          <cell r="AJ351">
            <v>15</v>
          </cell>
          <cell r="AK351">
            <v>10</v>
          </cell>
          <cell r="AM351">
            <v>1.2790367626703484E-3</v>
          </cell>
          <cell r="AN351">
            <v>127.90367626703484</v>
          </cell>
          <cell r="AO351">
            <v>10</v>
          </cell>
          <cell r="AP351">
            <v>130</v>
          </cell>
        </row>
        <row r="352">
          <cell r="G352">
            <v>497</v>
          </cell>
          <cell r="H352" t="str">
            <v>Priv.s. fins lucrativos</v>
          </cell>
          <cell r="I352">
            <v>0</v>
          </cell>
          <cell r="J352">
            <v>0</v>
          </cell>
          <cell r="K352">
            <v>0</v>
          </cell>
          <cell r="L352">
            <v>400</v>
          </cell>
          <cell r="M352">
            <v>120</v>
          </cell>
          <cell r="N352">
            <v>800</v>
          </cell>
          <cell r="O352">
            <v>500</v>
          </cell>
          <cell r="P352">
            <v>210</v>
          </cell>
          <cell r="Q352">
            <v>1000</v>
          </cell>
          <cell r="R352">
            <v>0</v>
          </cell>
          <cell r="S352">
            <v>0</v>
          </cell>
          <cell r="T352">
            <v>0</v>
          </cell>
          <cell r="U352">
            <v>1500</v>
          </cell>
          <cell r="V352">
            <v>175</v>
          </cell>
          <cell r="W352">
            <v>3000</v>
          </cell>
          <cell r="X352">
            <v>0</v>
          </cell>
          <cell r="Y352">
            <v>0</v>
          </cell>
          <cell r="Z352">
            <v>0</v>
          </cell>
          <cell r="AA352">
            <v>2000</v>
          </cell>
          <cell r="AB352">
            <v>37</v>
          </cell>
          <cell r="AC352">
            <v>4000</v>
          </cell>
          <cell r="AD352">
            <v>500</v>
          </cell>
          <cell r="AE352">
            <v>200</v>
          </cell>
          <cell r="AF352">
            <v>1000</v>
          </cell>
          <cell r="AG352">
            <v>0</v>
          </cell>
          <cell r="AH352">
            <v>20</v>
          </cell>
          <cell r="AI352">
            <v>0.9</v>
          </cell>
          <cell r="AJ352">
            <v>20</v>
          </cell>
          <cell r="AK352">
            <v>18</v>
          </cell>
          <cell r="AM352">
            <v>1.4016841234743545E-3</v>
          </cell>
          <cell r="AN352">
            <v>140.16841234743544</v>
          </cell>
          <cell r="AO352">
            <v>10</v>
          </cell>
          <cell r="AP352">
            <v>140</v>
          </cell>
        </row>
        <row r="353">
          <cell r="G353">
            <v>2086</v>
          </cell>
          <cell r="H353" t="str">
            <v>Priv.s. fins lucrativos</v>
          </cell>
          <cell r="I353">
            <v>300</v>
          </cell>
          <cell r="J353">
            <v>88</v>
          </cell>
          <cell r="K353">
            <v>500</v>
          </cell>
          <cell r="L353">
            <v>0</v>
          </cell>
          <cell r="M353">
            <v>0</v>
          </cell>
          <cell r="N353">
            <v>0</v>
          </cell>
          <cell r="O353">
            <v>1500</v>
          </cell>
          <cell r="P353">
            <v>154</v>
          </cell>
          <cell r="Q353">
            <v>3000</v>
          </cell>
          <cell r="R353">
            <v>0</v>
          </cell>
          <cell r="S353">
            <v>0</v>
          </cell>
          <cell r="T353">
            <v>0</v>
          </cell>
          <cell r="U353">
            <v>2580</v>
          </cell>
          <cell r="V353">
            <v>520</v>
          </cell>
          <cell r="W353">
            <v>5000</v>
          </cell>
          <cell r="X353">
            <v>0</v>
          </cell>
          <cell r="Y353">
            <v>0</v>
          </cell>
          <cell r="Z353">
            <v>0</v>
          </cell>
          <cell r="AA353">
            <v>1511</v>
          </cell>
          <cell r="AB353">
            <v>192</v>
          </cell>
          <cell r="AC353">
            <v>3000</v>
          </cell>
          <cell r="AD353">
            <v>320</v>
          </cell>
          <cell r="AE353">
            <v>0</v>
          </cell>
          <cell r="AF353">
            <v>600</v>
          </cell>
          <cell r="AG353">
            <v>19</v>
          </cell>
          <cell r="AH353">
            <v>12</v>
          </cell>
          <cell r="AI353">
            <v>0.83333333333333337</v>
          </cell>
          <cell r="AJ353">
            <v>19</v>
          </cell>
          <cell r="AK353">
            <v>15.833333333333334</v>
          </cell>
          <cell r="AM353">
            <v>0</v>
          </cell>
          <cell r="AN353">
            <v>0</v>
          </cell>
          <cell r="AO353">
            <v>10</v>
          </cell>
          <cell r="AP353">
            <v>0</v>
          </cell>
        </row>
        <row r="354">
          <cell r="G354">
            <v>2221</v>
          </cell>
          <cell r="H354" t="str">
            <v>Priv.s. fins lucrativos</v>
          </cell>
          <cell r="I354">
            <v>0</v>
          </cell>
          <cell r="J354">
            <v>0</v>
          </cell>
          <cell r="K354">
            <v>0</v>
          </cell>
          <cell r="L354">
            <v>1100</v>
          </cell>
          <cell r="M354">
            <v>0</v>
          </cell>
          <cell r="N354">
            <v>1200</v>
          </cell>
          <cell r="O354">
            <v>400</v>
          </cell>
          <cell r="P354">
            <v>430</v>
          </cell>
          <cell r="Q354">
            <v>500</v>
          </cell>
          <cell r="R354">
            <v>0</v>
          </cell>
          <cell r="S354">
            <v>0</v>
          </cell>
          <cell r="T354">
            <v>0</v>
          </cell>
          <cell r="U354">
            <v>2000</v>
          </cell>
          <cell r="V354">
            <v>495</v>
          </cell>
          <cell r="W354">
            <v>2500</v>
          </cell>
          <cell r="X354">
            <v>0</v>
          </cell>
          <cell r="Y354">
            <v>0</v>
          </cell>
          <cell r="Z354">
            <v>0</v>
          </cell>
          <cell r="AA354">
            <v>400</v>
          </cell>
          <cell r="AB354">
            <v>686</v>
          </cell>
          <cell r="AC354">
            <v>500</v>
          </cell>
          <cell r="AD354">
            <v>950</v>
          </cell>
          <cell r="AE354">
            <v>243</v>
          </cell>
          <cell r="AF354">
            <v>900</v>
          </cell>
          <cell r="AG354">
            <v>23</v>
          </cell>
          <cell r="AH354">
            <v>16</v>
          </cell>
          <cell r="AI354">
            <v>0.9375</v>
          </cell>
          <cell r="AJ354">
            <v>23</v>
          </cell>
          <cell r="AK354">
            <v>21.5625</v>
          </cell>
          <cell r="AM354">
            <v>2.1025261852115318E-3</v>
          </cell>
          <cell r="AN354">
            <v>210.25261852115318</v>
          </cell>
          <cell r="AO354">
            <v>10</v>
          </cell>
          <cell r="AP354">
            <v>210</v>
          </cell>
        </row>
        <row r="355">
          <cell r="G355">
            <v>1752</v>
          </cell>
          <cell r="H355" t="str">
            <v>Priv.s. fins lucrativos</v>
          </cell>
          <cell r="I355">
            <v>50</v>
          </cell>
          <cell r="J355">
            <v>25</v>
          </cell>
          <cell r="K355">
            <v>100</v>
          </cell>
          <cell r="L355">
            <v>52</v>
          </cell>
          <cell r="M355">
            <v>12</v>
          </cell>
          <cell r="N355">
            <v>104</v>
          </cell>
          <cell r="O355">
            <v>35</v>
          </cell>
          <cell r="P355">
            <v>25</v>
          </cell>
          <cell r="Q355">
            <v>70</v>
          </cell>
          <cell r="R355">
            <v>50</v>
          </cell>
          <cell r="S355">
            <v>0</v>
          </cell>
          <cell r="T355">
            <v>100</v>
          </cell>
          <cell r="U355">
            <v>1695</v>
          </cell>
          <cell r="V355">
            <v>273</v>
          </cell>
          <cell r="W355">
            <v>3390</v>
          </cell>
          <cell r="X355">
            <v>120</v>
          </cell>
          <cell r="Y355">
            <v>0</v>
          </cell>
          <cell r="Z355">
            <v>240</v>
          </cell>
          <cell r="AA355">
            <v>710</v>
          </cell>
          <cell r="AB355">
            <v>0</v>
          </cell>
          <cell r="AC355">
            <v>1442</v>
          </cell>
          <cell r="AD355">
            <v>117</v>
          </cell>
          <cell r="AE355">
            <v>23</v>
          </cell>
          <cell r="AF355">
            <v>234</v>
          </cell>
          <cell r="AG355">
            <v>31</v>
          </cell>
          <cell r="AH355">
            <v>24</v>
          </cell>
          <cell r="AI355">
            <v>0.41666666666666669</v>
          </cell>
          <cell r="AJ355">
            <v>31</v>
          </cell>
          <cell r="AK355">
            <v>12.916666666666668</v>
          </cell>
          <cell r="AM355">
            <v>1.8221893605166608E-4</v>
          </cell>
          <cell r="AN355">
            <v>18.221893605166606</v>
          </cell>
          <cell r="AO355">
            <v>10</v>
          </cell>
          <cell r="AP355">
            <v>20</v>
          </cell>
        </row>
        <row r="356">
          <cell r="G356">
            <v>2344</v>
          </cell>
          <cell r="H356" t="str">
            <v>Priv.s. fins lucrativos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1700</v>
          </cell>
          <cell r="V356">
            <v>1185</v>
          </cell>
          <cell r="W356">
            <v>3400</v>
          </cell>
          <cell r="X356">
            <v>0</v>
          </cell>
          <cell r="Y356">
            <v>0</v>
          </cell>
          <cell r="Z356">
            <v>0</v>
          </cell>
          <cell r="AA356">
            <v>3100</v>
          </cell>
          <cell r="AB356">
            <v>1180</v>
          </cell>
          <cell r="AC356">
            <v>6200</v>
          </cell>
          <cell r="AD356">
            <v>1300</v>
          </cell>
          <cell r="AE356">
            <v>397</v>
          </cell>
          <cell r="AF356">
            <v>2600</v>
          </cell>
          <cell r="AG356">
            <v>9</v>
          </cell>
          <cell r="AH356">
            <v>3</v>
          </cell>
          <cell r="AI356">
            <v>0.66666666666666663</v>
          </cell>
          <cell r="AJ356">
            <v>9</v>
          </cell>
          <cell r="AK356">
            <v>6</v>
          </cell>
          <cell r="AM356">
            <v>0</v>
          </cell>
          <cell r="AN356">
            <v>0</v>
          </cell>
          <cell r="AO356">
            <v>10</v>
          </cell>
          <cell r="AP356">
            <v>0</v>
          </cell>
        </row>
        <row r="357">
          <cell r="G357">
            <v>2313</v>
          </cell>
          <cell r="H357" t="str">
            <v>Priv.s. fins lucrativos</v>
          </cell>
          <cell r="I357">
            <v>3000</v>
          </cell>
          <cell r="J357">
            <v>4</v>
          </cell>
          <cell r="K357">
            <v>6000</v>
          </cell>
          <cell r="L357">
            <v>1500</v>
          </cell>
          <cell r="M357">
            <v>0</v>
          </cell>
          <cell r="N357">
            <v>3000</v>
          </cell>
          <cell r="O357">
            <v>1500</v>
          </cell>
          <cell r="P357">
            <v>0</v>
          </cell>
          <cell r="Q357">
            <v>3000</v>
          </cell>
          <cell r="R357">
            <v>750</v>
          </cell>
          <cell r="S357">
            <v>0</v>
          </cell>
          <cell r="T357">
            <v>1500</v>
          </cell>
          <cell r="U357">
            <v>1500</v>
          </cell>
          <cell r="V357">
            <v>240</v>
          </cell>
          <cell r="W357">
            <v>3000</v>
          </cell>
          <cell r="X357">
            <v>200</v>
          </cell>
          <cell r="Y357">
            <v>0</v>
          </cell>
          <cell r="Z357">
            <v>400</v>
          </cell>
          <cell r="AA357">
            <v>1000</v>
          </cell>
          <cell r="AB357">
            <v>496</v>
          </cell>
          <cell r="AC357">
            <v>2000</v>
          </cell>
          <cell r="AD357">
            <v>1500</v>
          </cell>
          <cell r="AE357">
            <v>134</v>
          </cell>
          <cell r="AF357">
            <v>3000</v>
          </cell>
          <cell r="AG357">
            <v>5</v>
          </cell>
          <cell r="AH357">
            <v>5</v>
          </cell>
          <cell r="AI357">
            <v>1</v>
          </cell>
          <cell r="AJ357">
            <v>5</v>
          </cell>
          <cell r="AK357">
            <v>5</v>
          </cell>
          <cell r="AM357">
            <v>5.2563154630288289E-3</v>
          </cell>
          <cell r="AN357">
            <v>525.63154630288284</v>
          </cell>
          <cell r="AO357">
            <v>10</v>
          </cell>
          <cell r="AP357">
            <v>520</v>
          </cell>
        </row>
        <row r="358">
          <cell r="G358">
            <v>2025</v>
          </cell>
          <cell r="H358" t="str">
            <v>Priv.s. fins lucrativos</v>
          </cell>
          <cell r="I358">
            <v>6000</v>
          </cell>
          <cell r="J358">
            <v>0</v>
          </cell>
          <cell r="K358">
            <v>1000</v>
          </cell>
          <cell r="L358">
            <v>3000</v>
          </cell>
          <cell r="M358">
            <v>825</v>
          </cell>
          <cell r="N358">
            <v>1000</v>
          </cell>
          <cell r="O358">
            <v>10000</v>
          </cell>
          <cell r="P358">
            <v>750</v>
          </cell>
          <cell r="Q358">
            <v>4000</v>
          </cell>
          <cell r="R358">
            <v>6000</v>
          </cell>
          <cell r="S358">
            <v>0</v>
          </cell>
          <cell r="T358">
            <v>2000</v>
          </cell>
          <cell r="U358">
            <v>6000</v>
          </cell>
          <cell r="V358">
            <v>7769</v>
          </cell>
          <cell r="W358">
            <v>6000</v>
          </cell>
          <cell r="X358">
            <v>5000</v>
          </cell>
          <cell r="Y358">
            <v>0</v>
          </cell>
          <cell r="Z358">
            <v>1000</v>
          </cell>
          <cell r="AA358">
            <v>10000</v>
          </cell>
          <cell r="AB358">
            <v>6220</v>
          </cell>
          <cell r="AC358">
            <v>10000</v>
          </cell>
          <cell r="AD358">
            <v>3000</v>
          </cell>
          <cell r="AE358">
            <v>144</v>
          </cell>
          <cell r="AF358">
            <v>3000</v>
          </cell>
          <cell r="AG358">
            <v>29</v>
          </cell>
          <cell r="AH358">
            <v>12</v>
          </cell>
          <cell r="AI358">
            <v>1</v>
          </cell>
          <cell r="AJ358">
            <v>29</v>
          </cell>
          <cell r="AK358">
            <v>29</v>
          </cell>
          <cell r="AM358">
            <v>1.7521051543429431E-3</v>
          </cell>
          <cell r="AN358">
            <v>175.21051543429431</v>
          </cell>
          <cell r="AO358">
            <v>10</v>
          </cell>
          <cell r="AP358">
            <v>180</v>
          </cell>
        </row>
        <row r="359">
          <cell r="G359">
            <v>1990</v>
          </cell>
          <cell r="H359" t="str">
            <v>Priv.s. fins lucrativos</v>
          </cell>
          <cell r="I359">
            <v>0</v>
          </cell>
          <cell r="J359">
            <v>0</v>
          </cell>
          <cell r="K359">
            <v>0</v>
          </cell>
          <cell r="L359">
            <v>2000</v>
          </cell>
          <cell r="M359">
            <v>0</v>
          </cell>
          <cell r="N359">
            <v>150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2240</v>
          </cell>
          <cell r="V359">
            <v>0</v>
          </cell>
          <cell r="W359">
            <v>1000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4</v>
          </cell>
          <cell r="AH359">
            <v>2</v>
          </cell>
          <cell r="AI359">
            <v>0</v>
          </cell>
          <cell r="AJ359">
            <v>4</v>
          </cell>
          <cell r="AK359">
            <v>0</v>
          </cell>
          <cell r="AM359">
            <v>2.6281577315144148E-4</v>
          </cell>
          <cell r="AN359">
            <v>26.281577315144148</v>
          </cell>
          <cell r="AO359">
            <v>10</v>
          </cell>
          <cell r="AP359">
            <v>30</v>
          </cell>
        </row>
        <row r="360">
          <cell r="G360">
            <v>2054</v>
          </cell>
          <cell r="H360" t="str">
            <v>Priv.s. fins lucrativos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15500</v>
          </cell>
          <cell r="V360">
            <v>1340</v>
          </cell>
          <cell r="W360">
            <v>31000</v>
          </cell>
          <cell r="X360">
            <v>0</v>
          </cell>
          <cell r="Y360">
            <v>0</v>
          </cell>
          <cell r="Z360">
            <v>0</v>
          </cell>
          <cell r="AA360">
            <v>12000</v>
          </cell>
          <cell r="AB360">
            <v>200</v>
          </cell>
          <cell r="AC360">
            <v>24000</v>
          </cell>
          <cell r="AD360">
            <v>3000</v>
          </cell>
          <cell r="AE360">
            <v>937</v>
          </cell>
          <cell r="AF360">
            <v>6000</v>
          </cell>
          <cell r="AG360">
            <v>0</v>
          </cell>
          <cell r="AH360">
            <v>20</v>
          </cell>
          <cell r="AI360">
            <v>1</v>
          </cell>
          <cell r="AJ360">
            <v>20</v>
          </cell>
          <cell r="AK360">
            <v>20</v>
          </cell>
          <cell r="AM360">
            <v>0</v>
          </cell>
          <cell r="AN360">
            <v>0</v>
          </cell>
          <cell r="AO360">
            <v>10</v>
          </cell>
          <cell r="AP360">
            <v>0</v>
          </cell>
        </row>
        <row r="361">
          <cell r="G361">
            <v>1815</v>
          </cell>
          <cell r="H361" t="str">
            <v>Priv.s. fins lucrativos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2296</v>
          </cell>
          <cell r="V361">
            <v>157</v>
          </cell>
          <cell r="W361">
            <v>4200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1546</v>
          </cell>
          <cell r="AE361">
            <v>0</v>
          </cell>
          <cell r="AF361">
            <v>3092</v>
          </cell>
          <cell r="AG361">
            <v>14</v>
          </cell>
          <cell r="AH361">
            <v>5</v>
          </cell>
          <cell r="AI361">
            <v>0.6</v>
          </cell>
          <cell r="AJ361">
            <v>14</v>
          </cell>
          <cell r="AK361">
            <v>8.4</v>
          </cell>
          <cell r="AM361">
            <v>0</v>
          </cell>
          <cell r="AN361">
            <v>0</v>
          </cell>
          <cell r="AO361">
            <v>10</v>
          </cell>
          <cell r="AP361">
            <v>0</v>
          </cell>
        </row>
        <row r="362">
          <cell r="G362">
            <v>2362</v>
          </cell>
          <cell r="H362" t="str">
            <v>Priv.s. fins lucrativos</v>
          </cell>
          <cell r="I362">
            <v>4500</v>
          </cell>
          <cell r="J362">
            <v>0</v>
          </cell>
          <cell r="K362">
            <v>9000</v>
          </cell>
          <cell r="L362">
            <v>10500</v>
          </cell>
          <cell r="M362">
            <v>200</v>
          </cell>
          <cell r="N362">
            <v>21000</v>
          </cell>
          <cell r="O362">
            <v>10500</v>
          </cell>
          <cell r="P362">
            <v>350</v>
          </cell>
          <cell r="Q362">
            <v>21000</v>
          </cell>
          <cell r="R362">
            <v>2500</v>
          </cell>
          <cell r="S362">
            <v>0</v>
          </cell>
          <cell r="T362">
            <v>5000</v>
          </cell>
          <cell r="U362">
            <v>13500</v>
          </cell>
          <cell r="V362">
            <v>5250</v>
          </cell>
          <cell r="W362">
            <v>27000</v>
          </cell>
          <cell r="X362">
            <v>0</v>
          </cell>
          <cell r="Y362">
            <v>0</v>
          </cell>
          <cell r="Z362">
            <v>0</v>
          </cell>
          <cell r="AA362">
            <v>9000</v>
          </cell>
          <cell r="AB362">
            <v>350</v>
          </cell>
          <cell r="AC362">
            <v>18000</v>
          </cell>
          <cell r="AD362">
            <v>2500</v>
          </cell>
          <cell r="AE362">
            <v>900</v>
          </cell>
          <cell r="AF362">
            <v>5000</v>
          </cell>
          <cell r="AG362">
            <v>103</v>
          </cell>
          <cell r="AH362">
            <v>82</v>
          </cell>
          <cell r="AI362">
            <v>0.87804878048780488</v>
          </cell>
          <cell r="AJ362">
            <v>103</v>
          </cell>
          <cell r="AK362">
            <v>90.439024390243901</v>
          </cell>
          <cell r="AM362">
            <v>3.6794208241201803E-2</v>
          </cell>
          <cell r="AN362">
            <v>3679.4208241201804</v>
          </cell>
          <cell r="AO362">
            <v>10</v>
          </cell>
          <cell r="AP362">
            <v>3580</v>
          </cell>
        </row>
        <row r="363">
          <cell r="G363">
            <v>2208</v>
          </cell>
          <cell r="H363" t="str">
            <v>Priv.s. fins lucrativos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5900</v>
          </cell>
          <cell r="P363">
            <v>200</v>
          </cell>
          <cell r="Q363">
            <v>11600</v>
          </cell>
          <cell r="R363">
            <v>2950</v>
          </cell>
          <cell r="S363">
            <v>100</v>
          </cell>
          <cell r="T363">
            <v>5800</v>
          </cell>
          <cell r="U363">
            <v>11200</v>
          </cell>
          <cell r="V363">
            <v>0</v>
          </cell>
          <cell r="W363">
            <v>22400</v>
          </cell>
          <cell r="X363">
            <v>0</v>
          </cell>
          <cell r="Y363">
            <v>0</v>
          </cell>
          <cell r="Z363">
            <v>0</v>
          </cell>
          <cell r="AA363">
            <v>4700</v>
          </cell>
          <cell r="AB363">
            <v>900</v>
          </cell>
          <cell r="AC363">
            <v>8500</v>
          </cell>
          <cell r="AD363">
            <v>8250</v>
          </cell>
          <cell r="AE363">
            <v>1200</v>
          </cell>
          <cell r="AF363">
            <v>15300</v>
          </cell>
          <cell r="AG363">
            <v>57</v>
          </cell>
          <cell r="AH363">
            <v>30</v>
          </cell>
          <cell r="AI363">
            <v>1</v>
          </cell>
          <cell r="AJ363">
            <v>57</v>
          </cell>
          <cell r="AK363">
            <v>57</v>
          </cell>
          <cell r="AM363">
            <v>0</v>
          </cell>
          <cell r="AN363">
            <v>0</v>
          </cell>
          <cell r="AO363">
            <v>10</v>
          </cell>
          <cell r="AP363">
            <v>0</v>
          </cell>
        </row>
        <row r="364">
          <cell r="G364">
            <v>1796</v>
          </cell>
          <cell r="H364" t="str">
            <v>Priv.s. fins lucrativos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120</v>
          </cell>
          <cell r="P364">
            <v>120</v>
          </cell>
          <cell r="Q364">
            <v>240</v>
          </cell>
          <cell r="R364">
            <v>0</v>
          </cell>
          <cell r="S364">
            <v>0</v>
          </cell>
          <cell r="T364">
            <v>0</v>
          </cell>
          <cell r="U364">
            <v>1303</v>
          </cell>
          <cell r="V364">
            <v>982</v>
          </cell>
          <cell r="W364">
            <v>1624</v>
          </cell>
          <cell r="X364">
            <v>0</v>
          </cell>
          <cell r="Y364">
            <v>0</v>
          </cell>
          <cell r="Z364">
            <v>0</v>
          </cell>
          <cell r="AA364">
            <v>20</v>
          </cell>
          <cell r="AB364">
            <v>149</v>
          </cell>
          <cell r="AC364">
            <v>0</v>
          </cell>
          <cell r="AD364">
            <v>551</v>
          </cell>
          <cell r="AE364">
            <v>178</v>
          </cell>
          <cell r="AF364">
            <v>1100</v>
          </cell>
          <cell r="AG364">
            <v>0</v>
          </cell>
          <cell r="AH364">
            <v>8</v>
          </cell>
          <cell r="AI364">
            <v>0.375</v>
          </cell>
          <cell r="AJ364">
            <v>8</v>
          </cell>
          <cell r="AK364">
            <v>3</v>
          </cell>
          <cell r="AM364">
            <v>0</v>
          </cell>
          <cell r="AN364">
            <v>0</v>
          </cell>
          <cell r="AO364">
            <v>10</v>
          </cell>
          <cell r="AP364">
            <v>0</v>
          </cell>
        </row>
        <row r="365">
          <cell r="G365">
            <v>2225</v>
          </cell>
          <cell r="H365" t="str">
            <v>Priv.s. fins lucrativos</v>
          </cell>
          <cell r="I365">
            <v>1500</v>
          </cell>
          <cell r="J365">
            <v>0</v>
          </cell>
          <cell r="K365">
            <v>1500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8118</v>
          </cell>
          <cell r="V365">
            <v>0</v>
          </cell>
          <cell r="W365">
            <v>5000</v>
          </cell>
          <cell r="X365">
            <v>0</v>
          </cell>
          <cell r="Y365">
            <v>0</v>
          </cell>
          <cell r="Z365">
            <v>0</v>
          </cell>
          <cell r="AA365">
            <v>12641</v>
          </cell>
          <cell r="AB365">
            <v>0</v>
          </cell>
          <cell r="AC365">
            <v>12000</v>
          </cell>
          <cell r="AD365">
            <v>3231</v>
          </cell>
          <cell r="AE365">
            <v>0</v>
          </cell>
          <cell r="AF365">
            <v>3500</v>
          </cell>
          <cell r="AG365">
            <v>0</v>
          </cell>
          <cell r="AH365">
            <v>48</v>
          </cell>
          <cell r="AI365">
            <v>0.85416666666666663</v>
          </cell>
          <cell r="AJ365">
            <v>48</v>
          </cell>
          <cell r="AK365">
            <v>41</v>
          </cell>
          <cell r="AM365">
            <v>0</v>
          </cell>
          <cell r="AN365">
            <v>0</v>
          </cell>
          <cell r="AO365">
            <v>10</v>
          </cell>
          <cell r="AP365">
            <v>0</v>
          </cell>
        </row>
        <row r="366">
          <cell r="G366">
            <v>2141</v>
          </cell>
          <cell r="H366" t="str">
            <v>Priv.s. fins lucrativos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36720</v>
          </cell>
          <cell r="V366">
            <v>217</v>
          </cell>
          <cell r="W366">
            <v>7800</v>
          </cell>
          <cell r="X366">
            <v>0</v>
          </cell>
          <cell r="Y366">
            <v>200</v>
          </cell>
          <cell r="Z366">
            <v>0</v>
          </cell>
          <cell r="AA366">
            <v>30600</v>
          </cell>
          <cell r="AB366">
            <v>5</v>
          </cell>
          <cell r="AC366">
            <v>4000</v>
          </cell>
          <cell r="AD366">
            <v>4590</v>
          </cell>
          <cell r="AE366">
            <v>438</v>
          </cell>
          <cell r="AF366">
            <v>5600</v>
          </cell>
          <cell r="AG366">
            <v>0</v>
          </cell>
          <cell r="AH366">
            <v>10</v>
          </cell>
          <cell r="AI366">
            <v>1</v>
          </cell>
          <cell r="AJ366">
            <v>10</v>
          </cell>
          <cell r="AK366">
            <v>10</v>
          </cell>
          <cell r="AM366">
            <v>0</v>
          </cell>
          <cell r="AN366">
            <v>0</v>
          </cell>
          <cell r="AO366">
            <v>10</v>
          </cell>
          <cell r="AP366">
            <v>0</v>
          </cell>
        </row>
        <row r="367">
          <cell r="G367">
            <v>1798</v>
          </cell>
          <cell r="H367" t="str">
            <v>Priv.s. fins lucrativos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5000</v>
          </cell>
          <cell r="V367">
            <v>5000</v>
          </cell>
          <cell r="W367">
            <v>5000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18</v>
          </cell>
          <cell r="AH367">
            <v>18</v>
          </cell>
          <cell r="AI367">
            <v>1</v>
          </cell>
          <cell r="AJ367">
            <v>18</v>
          </cell>
          <cell r="AK367">
            <v>18</v>
          </cell>
          <cell r="AM367">
            <v>0</v>
          </cell>
          <cell r="AN367">
            <v>0</v>
          </cell>
          <cell r="AO367">
            <v>10</v>
          </cell>
          <cell r="AP367">
            <v>0</v>
          </cell>
        </row>
        <row r="368">
          <cell r="G368">
            <v>2345</v>
          </cell>
          <cell r="H368" t="str">
            <v>Priv.s. fins lucrativos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40</v>
          </cell>
          <cell r="P368">
            <v>0</v>
          </cell>
          <cell r="Q368">
            <v>80</v>
          </cell>
          <cell r="R368">
            <v>0</v>
          </cell>
          <cell r="S368">
            <v>0</v>
          </cell>
          <cell r="T368">
            <v>0</v>
          </cell>
          <cell r="U368">
            <v>345</v>
          </cell>
          <cell r="V368">
            <v>1018</v>
          </cell>
          <cell r="W368">
            <v>690</v>
          </cell>
          <cell r="X368">
            <v>0</v>
          </cell>
          <cell r="Y368">
            <v>0</v>
          </cell>
          <cell r="Z368">
            <v>0</v>
          </cell>
          <cell r="AA368">
            <v>212</v>
          </cell>
          <cell r="AB368">
            <v>80</v>
          </cell>
          <cell r="AC368">
            <v>424</v>
          </cell>
          <cell r="AD368">
            <v>63</v>
          </cell>
          <cell r="AE368">
            <v>7</v>
          </cell>
          <cell r="AF368">
            <v>126</v>
          </cell>
          <cell r="AG368">
            <v>3</v>
          </cell>
          <cell r="AH368">
            <v>3</v>
          </cell>
          <cell r="AI368">
            <v>0.66666666666666663</v>
          </cell>
          <cell r="AJ368">
            <v>3</v>
          </cell>
          <cell r="AK368">
            <v>2</v>
          </cell>
          <cell r="AM368">
            <v>0</v>
          </cell>
          <cell r="AN368">
            <v>0</v>
          </cell>
          <cell r="AO368">
            <v>10</v>
          </cell>
          <cell r="AP368">
            <v>0</v>
          </cell>
        </row>
        <row r="369">
          <cell r="G369">
            <v>2722</v>
          </cell>
          <cell r="H369" t="str">
            <v>Priv.s. fins lucrativos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14</v>
          </cell>
          <cell r="P369">
            <v>460</v>
          </cell>
          <cell r="Q369">
            <v>14</v>
          </cell>
          <cell r="R369">
            <v>0</v>
          </cell>
          <cell r="S369">
            <v>0</v>
          </cell>
          <cell r="T369">
            <v>0</v>
          </cell>
          <cell r="U369">
            <v>2480</v>
          </cell>
          <cell r="V369">
            <v>32</v>
          </cell>
          <cell r="W369">
            <v>2480</v>
          </cell>
          <cell r="X369">
            <v>0</v>
          </cell>
          <cell r="Y369">
            <v>0</v>
          </cell>
          <cell r="Z369">
            <v>0</v>
          </cell>
          <cell r="AA369">
            <v>1259</v>
          </cell>
          <cell r="AB369">
            <v>0</v>
          </cell>
          <cell r="AC369">
            <v>1529</v>
          </cell>
          <cell r="AD369">
            <v>1065</v>
          </cell>
          <cell r="AE369">
            <v>440</v>
          </cell>
          <cell r="AF369">
            <v>1065</v>
          </cell>
          <cell r="AG369">
            <v>10</v>
          </cell>
          <cell r="AH369">
            <v>0</v>
          </cell>
          <cell r="AI369" t="e">
            <v>#DIV/0!</v>
          </cell>
          <cell r="AJ369">
            <v>10</v>
          </cell>
          <cell r="AK369">
            <v>10</v>
          </cell>
          <cell r="AM369">
            <v>0</v>
          </cell>
          <cell r="AN369">
            <v>0</v>
          </cell>
          <cell r="AO369">
            <v>10</v>
          </cell>
          <cell r="AP369">
            <v>0</v>
          </cell>
        </row>
        <row r="370">
          <cell r="G370">
            <v>2749</v>
          </cell>
          <cell r="H370" t="str">
            <v>Priv.s. fins lucrativos</v>
          </cell>
          <cell r="I370">
            <v>500</v>
          </cell>
          <cell r="J370">
            <v>0</v>
          </cell>
          <cell r="K370">
            <v>1000</v>
          </cell>
          <cell r="L370">
            <v>500</v>
          </cell>
          <cell r="M370">
            <v>0</v>
          </cell>
          <cell r="N370">
            <v>1000</v>
          </cell>
          <cell r="O370">
            <v>500</v>
          </cell>
          <cell r="P370">
            <v>0</v>
          </cell>
          <cell r="Q370">
            <v>1000</v>
          </cell>
          <cell r="R370">
            <v>500</v>
          </cell>
          <cell r="S370">
            <v>0</v>
          </cell>
          <cell r="T370">
            <v>1000</v>
          </cell>
          <cell r="U370">
            <v>20000</v>
          </cell>
          <cell r="V370">
            <v>0</v>
          </cell>
          <cell r="W370">
            <v>40000</v>
          </cell>
          <cell r="X370">
            <v>0</v>
          </cell>
          <cell r="Y370">
            <v>0</v>
          </cell>
          <cell r="Z370">
            <v>0</v>
          </cell>
          <cell r="AA370">
            <v>30000</v>
          </cell>
          <cell r="AB370">
            <v>0</v>
          </cell>
          <cell r="AC370">
            <v>60000</v>
          </cell>
          <cell r="AD370">
            <v>5000</v>
          </cell>
          <cell r="AE370">
            <v>0</v>
          </cell>
          <cell r="AF370">
            <v>10000</v>
          </cell>
          <cell r="AG370">
            <v>30</v>
          </cell>
          <cell r="AH370">
            <v>0</v>
          </cell>
          <cell r="AI370" t="e">
            <v>#DIV/0!</v>
          </cell>
          <cell r="AJ370">
            <v>30</v>
          </cell>
          <cell r="AK370">
            <v>30</v>
          </cell>
          <cell r="AM370">
            <v>1.7521051543429431E-3</v>
          </cell>
          <cell r="AN370">
            <v>175.21051543429431</v>
          </cell>
          <cell r="AO370">
            <v>10</v>
          </cell>
          <cell r="AP370">
            <v>170</v>
          </cell>
        </row>
        <row r="371">
          <cell r="G371">
            <v>1755</v>
          </cell>
          <cell r="H371" t="str">
            <v>Priv.s. fins lucrativos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39000</v>
          </cell>
          <cell r="P371">
            <v>600</v>
          </cell>
          <cell r="Q371">
            <v>39000</v>
          </cell>
          <cell r="R371">
            <v>0</v>
          </cell>
          <cell r="S371">
            <v>0</v>
          </cell>
          <cell r="T371">
            <v>0</v>
          </cell>
          <cell r="U371">
            <v>5350</v>
          </cell>
          <cell r="V371">
            <v>1200</v>
          </cell>
          <cell r="W371">
            <v>10700</v>
          </cell>
          <cell r="X371">
            <v>0</v>
          </cell>
          <cell r="Y371">
            <v>0</v>
          </cell>
          <cell r="Z371">
            <v>0</v>
          </cell>
          <cell r="AA371">
            <v>24000</v>
          </cell>
          <cell r="AB371">
            <v>1800</v>
          </cell>
          <cell r="AC371">
            <v>48000</v>
          </cell>
          <cell r="AD371">
            <v>19500</v>
          </cell>
          <cell r="AE371">
            <v>1500</v>
          </cell>
          <cell r="AF371">
            <v>19500</v>
          </cell>
          <cell r="AG371">
            <v>52</v>
          </cell>
          <cell r="AH371">
            <v>52</v>
          </cell>
          <cell r="AI371">
            <v>0.94230769230769229</v>
          </cell>
          <cell r="AJ371">
            <v>52</v>
          </cell>
          <cell r="AK371">
            <v>49</v>
          </cell>
          <cell r="AM371">
            <v>0</v>
          </cell>
          <cell r="AN371">
            <v>0</v>
          </cell>
          <cell r="AO371">
            <v>10</v>
          </cell>
          <cell r="AP371">
            <v>0</v>
          </cell>
        </row>
        <row r="372">
          <cell r="G372">
            <v>2103</v>
          </cell>
          <cell r="H372" t="str">
            <v>Priv.s. fins lucrativos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1000</v>
          </cell>
          <cell r="S372">
            <v>0</v>
          </cell>
          <cell r="T372">
            <v>1000</v>
          </cell>
          <cell r="U372">
            <v>2500</v>
          </cell>
          <cell r="V372">
            <v>0</v>
          </cell>
          <cell r="W372">
            <v>2500</v>
          </cell>
          <cell r="X372">
            <v>0</v>
          </cell>
          <cell r="Y372">
            <v>0</v>
          </cell>
          <cell r="Z372">
            <v>0</v>
          </cell>
          <cell r="AA372">
            <v>1000</v>
          </cell>
          <cell r="AB372">
            <v>0</v>
          </cell>
          <cell r="AC372">
            <v>1000</v>
          </cell>
          <cell r="AD372">
            <v>1000</v>
          </cell>
          <cell r="AE372">
            <v>50</v>
          </cell>
          <cell r="AF372">
            <v>1000</v>
          </cell>
          <cell r="AG372">
            <v>6</v>
          </cell>
          <cell r="AH372">
            <v>10</v>
          </cell>
          <cell r="AI372">
            <v>1</v>
          </cell>
          <cell r="AJ372">
            <v>10</v>
          </cell>
          <cell r="AK372">
            <v>10</v>
          </cell>
          <cell r="AM372">
            <v>0</v>
          </cell>
          <cell r="AN372">
            <v>0</v>
          </cell>
          <cell r="AO372">
            <v>10</v>
          </cell>
          <cell r="AP372">
            <v>0</v>
          </cell>
        </row>
        <row r="373">
          <cell r="G373">
            <v>2396</v>
          </cell>
          <cell r="H373" t="str">
            <v>Direta/OSS</v>
          </cell>
          <cell r="I373">
            <v>2700</v>
          </cell>
          <cell r="J373">
            <v>40</v>
          </cell>
          <cell r="K373">
            <v>5400</v>
          </cell>
          <cell r="L373">
            <v>1500</v>
          </cell>
          <cell r="M373">
            <v>0</v>
          </cell>
          <cell r="N373">
            <v>3000</v>
          </cell>
          <cell r="O373">
            <v>2010</v>
          </cell>
          <cell r="P373">
            <v>102</v>
          </cell>
          <cell r="Q373">
            <v>4020</v>
          </cell>
          <cell r="R373">
            <v>1800</v>
          </cell>
          <cell r="S373">
            <v>0</v>
          </cell>
          <cell r="T373">
            <v>3600</v>
          </cell>
          <cell r="U373">
            <v>2250</v>
          </cell>
          <cell r="V373">
            <v>0</v>
          </cell>
          <cell r="W373">
            <v>4500</v>
          </cell>
          <cell r="X373">
            <v>900</v>
          </cell>
          <cell r="Y373">
            <v>0</v>
          </cell>
          <cell r="Z373">
            <v>1800</v>
          </cell>
          <cell r="AA373">
            <v>3000</v>
          </cell>
          <cell r="AB373">
            <v>0</v>
          </cell>
          <cell r="AC373">
            <v>6000</v>
          </cell>
          <cell r="AD373">
            <v>3510</v>
          </cell>
          <cell r="AE373">
            <v>574</v>
          </cell>
          <cell r="AF373">
            <v>7020</v>
          </cell>
          <cell r="AG373">
            <v>40</v>
          </cell>
          <cell r="AH373">
            <v>20</v>
          </cell>
          <cell r="AI373">
            <v>0.45</v>
          </cell>
          <cell r="AJ373">
            <v>40</v>
          </cell>
          <cell r="AK373">
            <v>18</v>
          </cell>
          <cell r="AM373">
            <v>5.2563154630288289E-3</v>
          </cell>
          <cell r="AN373">
            <v>525.63154630288284</v>
          </cell>
          <cell r="AO373">
            <v>10</v>
          </cell>
          <cell r="AP373">
            <v>520</v>
          </cell>
        </row>
        <row r="374">
          <cell r="G374">
            <v>2704</v>
          </cell>
          <cell r="H374" t="str">
            <v>Direta/OSS</v>
          </cell>
          <cell r="I374">
            <v>0</v>
          </cell>
          <cell r="J374">
            <v>0</v>
          </cell>
          <cell r="K374">
            <v>0</v>
          </cell>
          <cell r="L374">
            <v>600</v>
          </cell>
          <cell r="M374">
            <v>35</v>
          </cell>
          <cell r="N374">
            <v>1200</v>
          </cell>
          <cell r="O374">
            <v>1200</v>
          </cell>
          <cell r="P374">
            <v>50</v>
          </cell>
          <cell r="Q374">
            <v>2400</v>
          </cell>
          <cell r="R374">
            <v>0</v>
          </cell>
          <cell r="S374">
            <v>0</v>
          </cell>
          <cell r="T374">
            <v>0</v>
          </cell>
          <cell r="U374">
            <v>8600</v>
          </cell>
          <cell r="V374">
            <v>313</v>
          </cell>
          <cell r="W374">
            <v>20000</v>
          </cell>
          <cell r="X374">
            <v>0</v>
          </cell>
          <cell r="Y374">
            <v>0</v>
          </cell>
          <cell r="Z374">
            <v>0</v>
          </cell>
          <cell r="AA374">
            <v>10200</v>
          </cell>
          <cell r="AB374">
            <v>0</v>
          </cell>
          <cell r="AC374">
            <v>20000</v>
          </cell>
          <cell r="AD374">
            <v>1200</v>
          </cell>
          <cell r="AE374">
            <v>15</v>
          </cell>
          <cell r="AF374">
            <v>2400</v>
          </cell>
          <cell r="AG374">
            <v>5</v>
          </cell>
          <cell r="AH374">
            <v>20</v>
          </cell>
          <cell r="AI374">
            <v>0.95</v>
          </cell>
          <cell r="AJ374">
            <v>20</v>
          </cell>
          <cell r="AK374">
            <v>19</v>
          </cell>
          <cell r="AM374">
            <v>2.1025261852115318E-3</v>
          </cell>
          <cell r="AN374">
            <v>210.25261852115318</v>
          </cell>
          <cell r="AO374">
            <v>10</v>
          </cell>
          <cell r="AP374">
            <v>210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7"/>
  <sheetViews>
    <sheetView topLeftCell="A42" workbookViewId="0">
      <selection activeCell="AT4" sqref="AT4"/>
    </sheetView>
  </sheetViews>
  <sheetFormatPr defaultRowHeight="12.75" x14ac:dyDescent="0.25"/>
  <cols>
    <col min="1" max="1" width="11" style="9" customWidth="1"/>
    <col min="2" max="2" width="17.7109375" style="9" customWidth="1"/>
    <col min="3" max="3" width="21" style="12" customWidth="1"/>
    <col min="4" max="4" width="14.28515625" style="5" customWidth="1"/>
    <col min="5" max="5" width="13" style="5" customWidth="1"/>
    <col min="6" max="8" width="14.5703125" style="5" customWidth="1"/>
    <col min="9" max="11" width="11.28515625" style="6" hidden="1" customWidth="1"/>
    <col min="12" max="14" width="11.28515625" style="7" hidden="1" customWidth="1"/>
    <col min="15" max="17" width="11.28515625" style="8" hidden="1" customWidth="1"/>
    <col min="18" max="20" width="11.28515625" style="7" hidden="1" customWidth="1"/>
    <col min="21" max="23" width="11.28515625" style="8" hidden="1" customWidth="1"/>
    <col min="24" max="26" width="11.28515625" style="7" hidden="1" customWidth="1"/>
    <col min="27" max="29" width="11.28515625" style="8" hidden="1" customWidth="1"/>
    <col min="30" max="32" width="11.28515625" style="7" hidden="1" customWidth="1"/>
    <col min="33" max="34" width="0" style="5" hidden="1" customWidth="1"/>
    <col min="35" max="35" width="11.5703125" style="5" hidden="1" customWidth="1"/>
    <col min="36" max="36" width="11.7109375" style="5" hidden="1" customWidth="1"/>
    <col min="37" max="37" width="10.7109375" style="9" hidden="1" customWidth="1"/>
    <col min="38" max="38" width="14" style="5" hidden="1" customWidth="1"/>
    <col min="39" max="39" width="12.140625" style="5" hidden="1" customWidth="1"/>
    <col min="40" max="40" width="14.5703125" style="5" hidden="1" customWidth="1"/>
    <col min="41" max="41" width="14.140625" style="5" customWidth="1"/>
    <col min="42" max="42" width="0" style="5" hidden="1" customWidth="1"/>
    <col min="43" max="43" width="13.140625" style="5" hidden="1" customWidth="1"/>
    <col min="44" max="16384" width="9.140625" style="5"/>
  </cols>
  <sheetData>
    <row r="1" spans="1:43" ht="25.5" hidden="1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3" hidden="1" x14ac:dyDescent="0.25">
      <c r="A2" s="10">
        <v>90000</v>
      </c>
      <c r="B2" s="2">
        <v>0</v>
      </c>
      <c r="C2" s="3">
        <v>0</v>
      </c>
      <c r="D2" s="11">
        <f>A2+B2</f>
        <v>90000</v>
      </c>
    </row>
    <row r="4" spans="1:43" ht="141.75" customHeight="1" x14ac:dyDescent="0.25">
      <c r="A4" s="13" t="s">
        <v>4</v>
      </c>
      <c r="B4" s="13" t="s">
        <v>5</v>
      </c>
      <c r="C4" s="14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6" t="s">
        <v>24</v>
      </c>
      <c r="V4" s="16" t="s">
        <v>25</v>
      </c>
      <c r="W4" s="16" t="s">
        <v>26</v>
      </c>
      <c r="X4" s="16" t="s">
        <v>27</v>
      </c>
      <c r="Y4" s="16" t="s">
        <v>28</v>
      </c>
      <c r="Z4" s="16" t="s">
        <v>29</v>
      </c>
      <c r="AA4" s="16" t="s">
        <v>30</v>
      </c>
      <c r="AB4" s="16" t="s">
        <v>31</v>
      </c>
      <c r="AC4" s="16" t="s">
        <v>32</v>
      </c>
      <c r="AD4" s="16" t="s">
        <v>33</v>
      </c>
      <c r="AE4" s="16" t="s">
        <v>34</v>
      </c>
      <c r="AF4" s="16" t="s">
        <v>35</v>
      </c>
      <c r="AG4" s="17" t="s">
        <v>36</v>
      </c>
      <c r="AH4" s="17" t="s">
        <v>37</v>
      </c>
      <c r="AI4" s="17" t="s">
        <v>38</v>
      </c>
      <c r="AJ4" s="18" t="s">
        <v>39</v>
      </c>
      <c r="AK4" s="19" t="s">
        <v>40</v>
      </c>
      <c r="AL4" s="17" t="s">
        <v>41</v>
      </c>
      <c r="AM4" s="17" t="s">
        <v>42</v>
      </c>
      <c r="AN4" s="17" t="s">
        <v>43</v>
      </c>
      <c r="AO4" s="17" t="s">
        <v>44</v>
      </c>
      <c r="AP4" s="17" t="s">
        <v>45</v>
      </c>
      <c r="AQ4" s="18" t="s">
        <v>46</v>
      </c>
    </row>
    <row r="5" spans="1:43" ht="38.25" x14ac:dyDescent="0.25">
      <c r="A5" s="20">
        <v>8052</v>
      </c>
      <c r="B5" s="20">
        <v>46374500012524</v>
      </c>
      <c r="C5" s="21" t="s">
        <v>47</v>
      </c>
      <c r="D5" s="22" t="s">
        <v>48</v>
      </c>
      <c r="E5" s="22" t="s">
        <v>49</v>
      </c>
      <c r="F5" s="22" t="s">
        <v>50</v>
      </c>
      <c r="G5" s="22">
        <v>48</v>
      </c>
      <c r="H5" s="22" t="s">
        <v>51</v>
      </c>
      <c r="I5" s="23">
        <v>1200</v>
      </c>
      <c r="J5" s="23">
        <v>0</v>
      </c>
      <c r="K5" s="23">
        <v>2400</v>
      </c>
      <c r="L5" s="24">
        <v>600</v>
      </c>
      <c r="M5" s="24">
        <v>2850</v>
      </c>
      <c r="N5" s="24">
        <v>1200</v>
      </c>
      <c r="O5" s="23">
        <v>6500</v>
      </c>
      <c r="P5" s="23">
        <v>8000</v>
      </c>
      <c r="Q5" s="23">
        <v>13200</v>
      </c>
      <c r="R5" s="24">
        <v>2000</v>
      </c>
      <c r="S5" s="24">
        <v>0</v>
      </c>
      <c r="T5" s="24">
        <v>4000</v>
      </c>
      <c r="U5" s="23">
        <v>8000</v>
      </c>
      <c r="V5" s="23">
        <v>2000</v>
      </c>
      <c r="W5" s="23">
        <v>16000</v>
      </c>
      <c r="X5" s="24">
        <v>1500</v>
      </c>
      <c r="Y5" s="24">
        <v>0</v>
      </c>
      <c r="Z5" s="24">
        <v>1500</v>
      </c>
      <c r="AA5" s="23">
        <v>12000</v>
      </c>
      <c r="AB5" s="23">
        <v>4185</v>
      </c>
      <c r="AC5" s="23">
        <v>24000</v>
      </c>
      <c r="AD5" s="24">
        <v>310</v>
      </c>
      <c r="AE5" s="24">
        <v>70</v>
      </c>
      <c r="AF5" s="24">
        <v>620</v>
      </c>
      <c r="AG5" s="25">
        <f>VLOOKUP(A5,'[1]15 MAPA DE LEITO (USO CAF)'!$D$2:$I$948,6,0)</f>
        <v>91</v>
      </c>
      <c r="AH5" s="25">
        <f>VLOOKUP(A5,[2]taxaOcupacaoCOVID19_CAF_2021_6_!$E$4:$O$916,11,0)</f>
        <v>51</v>
      </c>
      <c r="AI5" s="26">
        <f>VLOOKUP(A5,[2]taxaOcupacaoCOVID19_CAF_2021_6_!$E$4:$Q$916,13,0)</f>
        <v>0.86274509803921573</v>
      </c>
      <c r="AJ5" s="25">
        <f>IF(AG5&gt;AH5,AG5,AH5)</f>
        <v>91</v>
      </c>
      <c r="AK5" s="20">
        <f>AJ5*AI5</f>
        <v>78.509803921568633</v>
      </c>
      <c r="AL5" s="27">
        <f t="shared" ref="AL5:AL36" si="0">(K5*100%)/$K$177</f>
        <v>3.4738807590429461E-3</v>
      </c>
      <c r="AM5" s="9">
        <f>AL5*$D$2</f>
        <v>312.64926831386515</v>
      </c>
      <c r="AN5" s="5">
        <v>10</v>
      </c>
      <c r="AO5" s="5">
        <f>MROUND(AM5,AN5)</f>
        <v>310</v>
      </c>
      <c r="AQ5" s="7">
        <f>K5-AO5</f>
        <v>2090</v>
      </c>
    </row>
    <row r="6" spans="1:43" ht="38.25" x14ac:dyDescent="0.25">
      <c r="A6" s="20">
        <v>2065665</v>
      </c>
      <c r="B6" s="20">
        <v>46374500013091</v>
      </c>
      <c r="C6" s="21" t="s">
        <v>53</v>
      </c>
      <c r="D6" s="22" t="s">
        <v>48</v>
      </c>
      <c r="E6" s="22" t="s">
        <v>52</v>
      </c>
      <c r="F6" s="22" t="s">
        <v>50</v>
      </c>
      <c r="G6" s="22">
        <v>2278</v>
      </c>
      <c r="H6" s="22" t="s">
        <v>51</v>
      </c>
      <c r="I6" s="23">
        <v>25</v>
      </c>
      <c r="J6" s="23">
        <v>25</v>
      </c>
      <c r="K6" s="23">
        <v>50</v>
      </c>
      <c r="L6" s="24">
        <v>0</v>
      </c>
      <c r="M6" s="24">
        <v>0</v>
      </c>
      <c r="N6" s="24">
        <v>0</v>
      </c>
      <c r="O6" s="23">
        <v>0</v>
      </c>
      <c r="P6" s="23">
        <v>0</v>
      </c>
      <c r="Q6" s="23">
        <v>0</v>
      </c>
      <c r="R6" s="24">
        <v>0</v>
      </c>
      <c r="S6" s="24">
        <v>0</v>
      </c>
      <c r="T6" s="24">
        <v>0</v>
      </c>
      <c r="U6" s="23">
        <v>150</v>
      </c>
      <c r="V6" s="23">
        <v>95</v>
      </c>
      <c r="W6" s="23">
        <v>300</v>
      </c>
      <c r="X6" s="24">
        <v>0</v>
      </c>
      <c r="Y6" s="24">
        <v>0</v>
      </c>
      <c r="Z6" s="24">
        <v>0</v>
      </c>
      <c r="AA6" s="23">
        <v>0</v>
      </c>
      <c r="AB6" s="23">
        <v>0</v>
      </c>
      <c r="AC6" s="23">
        <v>0</v>
      </c>
      <c r="AD6" s="24">
        <v>0</v>
      </c>
      <c r="AE6" s="24">
        <v>0</v>
      </c>
      <c r="AF6" s="24">
        <v>0</v>
      </c>
      <c r="AG6" s="25">
        <f>VLOOKUP(A6,'[1]15 MAPA DE LEITO (USO CAF)'!$D$2:$I$948,6,0)</f>
        <v>4</v>
      </c>
      <c r="AH6" s="25">
        <f>VLOOKUP(A6,[2]taxaOcupacaoCOVID19_CAF_2021_6_!$E$4:$O$916,11,0)</f>
        <v>0</v>
      </c>
      <c r="AI6" s="26" t="e">
        <f>VLOOKUP(A6,[2]taxaOcupacaoCOVID19_CAF_2021_6_!$E$4:$Q$916,13,0)</f>
        <v>#DIV/0!</v>
      </c>
      <c r="AJ6" s="25">
        <f t="shared" ref="AJ6:AJ40" si="1">IF(AG6&gt;AH6,AG6,AH6)</f>
        <v>4</v>
      </c>
      <c r="AK6" s="20">
        <f>AJ6</f>
        <v>4</v>
      </c>
      <c r="AL6" s="27">
        <f t="shared" si="0"/>
        <v>7.23725158133947E-5</v>
      </c>
      <c r="AM6" s="9">
        <f t="shared" ref="AM6:AM40" si="2">AL6*$D$2</f>
        <v>6.5135264232055228</v>
      </c>
      <c r="AN6" s="5">
        <v>10</v>
      </c>
      <c r="AO6" s="5">
        <v>20</v>
      </c>
      <c r="AQ6" s="7">
        <f t="shared" ref="AQ6:AQ40" si="3">K6-AO6</f>
        <v>30</v>
      </c>
    </row>
    <row r="7" spans="1:43" ht="25.5" x14ac:dyDescent="0.25">
      <c r="A7" s="20">
        <v>2066572</v>
      </c>
      <c r="B7" s="20">
        <v>46374500011552</v>
      </c>
      <c r="C7" s="21" t="s">
        <v>54</v>
      </c>
      <c r="D7" s="22" t="s">
        <v>48</v>
      </c>
      <c r="E7" s="22" t="s">
        <v>52</v>
      </c>
      <c r="F7" s="22" t="s">
        <v>50</v>
      </c>
      <c r="G7" s="22">
        <v>78</v>
      </c>
      <c r="H7" s="22" t="s">
        <v>51</v>
      </c>
      <c r="I7" s="23">
        <v>2000</v>
      </c>
      <c r="J7" s="23">
        <v>4000</v>
      </c>
      <c r="K7" s="23">
        <v>4000</v>
      </c>
      <c r="L7" s="24">
        <v>1000</v>
      </c>
      <c r="M7" s="24">
        <v>1600</v>
      </c>
      <c r="N7" s="24">
        <v>2000</v>
      </c>
      <c r="O7" s="23">
        <v>2000</v>
      </c>
      <c r="P7" s="23">
        <v>500</v>
      </c>
      <c r="Q7" s="23">
        <v>4000</v>
      </c>
      <c r="R7" s="24">
        <v>1000</v>
      </c>
      <c r="S7" s="24">
        <v>0</v>
      </c>
      <c r="T7" s="24">
        <v>2000</v>
      </c>
      <c r="U7" s="23">
        <v>9000</v>
      </c>
      <c r="V7" s="23">
        <v>6000</v>
      </c>
      <c r="W7" s="23">
        <v>18000</v>
      </c>
      <c r="X7" s="24">
        <v>1000</v>
      </c>
      <c r="Y7" s="24">
        <v>0</v>
      </c>
      <c r="Z7" s="24">
        <v>2000</v>
      </c>
      <c r="AA7" s="23">
        <v>9000</v>
      </c>
      <c r="AB7" s="23">
        <v>1000</v>
      </c>
      <c r="AC7" s="23">
        <v>18000</v>
      </c>
      <c r="AD7" s="24">
        <v>2000</v>
      </c>
      <c r="AE7" s="24">
        <v>700</v>
      </c>
      <c r="AF7" s="24">
        <v>4000</v>
      </c>
      <c r="AG7" s="25">
        <f>VLOOKUP(A7,'[1]15 MAPA DE LEITO (USO CAF)'!$D$2:$I$948,6,0)</f>
        <v>32</v>
      </c>
      <c r="AH7" s="25">
        <f>VLOOKUP(A7,[2]taxaOcupacaoCOVID19_CAF_2021_6_!$E$4:$O$916,11,0)</f>
        <v>18</v>
      </c>
      <c r="AI7" s="26">
        <f>VLOOKUP(A7,[2]taxaOcupacaoCOVID19_CAF_2021_6_!$E$4:$Q$916,13,0)</f>
        <v>0.83333333333333337</v>
      </c>
      <c r="AJ7" s="25">
        <f t="shared" si="1"/>
        <v>32</v>
      </c>
      <c r="AK7" s="20">
        <f t="shared" ref="AK7:AK40" si="4">AJ7*AI7</f>
        <v>26.666666666666668</v>
      </c>
      <c r="AL7" s="27">
        <f t="shared" si="0"/>
        <v>5.7898012650715765E-3</v>
      </c>
      <c r="AM7" s="9">
        <f t="shared" si="2"/>
        <v>521.08211385644188</v>
      </c>
      <c r="AN7" s="5">
        <v>10</v>
      </c>
      <c r="AO7" s="5">
        <f t="shared" ref="AO7:AO40" si="5">MROUND(AM7,AN7)</f>
        <v>520</v>
      </c>
      <c r="AQ7" s="7">
        <f t="shared" si="3"/>
        <v>3480</v>
      </c>
    </row>
    <row r="8" spans="1:43" ht="25.5" x14ac:dyDescent="0.25">
      <c r="A8" s="20">
        <v>2077574</v>
      </c>
      <c r="B8" s="20" t="s">
        <v>55</v>
      </c>
      <c r="C8" s="28" t="s">
        <v>56</v>
      </c>
      <c r="D8" s="22" t="s">
        <v>48</v>
      </c>
      <c r="E8" s="22" t="s">
        <v>52</v>
      </c>
      <c r="F8" s="22" t="s">
        <v>50</v>
      </c>
      <c r="G8" s="22">
        <v>28</v>
      </c>
      <c r="H8" s="22" t="s">
        <v>51</v>
      </c>
      <c r="I8" s="29">
        <v>2000</v>
      </c>
      <c r="J8" s="29">
        <v>490</v>
      </c>
      <c r="K8" s="29">
        <v>4000</v>
      </c>
      <c r="L8" s="24">
        <v>0</v>
      </c>
      <c r="M8" s="24">
        <v>0</v>
      </c>
      <c r="N8" s="24">
        <v>0</v>
      </c>
      <c r="O8" s="23">
        <v>1540</v>
      </c>
      <c r="P8" s="23">
        <v>2</v>
      </c>
      <c r="Q8" s="23">
        <v>3080</v>
      </c>
      <c r="R8" s="24">
        <v>0</v>
      </c>
      <c r="S8" s="24">
        <v>0</v>
      </c>
      <c r="T8" s="24">
        <v>0</v>
      </c>
      <c r="U8" s="23">
        <v>7942</v>
      </c>
      <c r="V8" s="23">
        <v>4500</v>
      </c>
      <c r="W8" s="23">
        <v>15884</v>
      </c>
      <c r="X8" s="24">
        <v>0</v>
      </c>
      <c r="Y8" s="24">
        <v>0</v>
      </c>
      <c r="Z8" s="24">
        <v>0</v>
      </c>
      <c r="AA8" s="23">
        <v>4947</v>
      </c>
      <c r="AB8" s="23">
        <v>8200</v>
      </c>
      <c r="AC8" s="23">
        <v>9894</v>
      </c>
      <c r="AD8" s="24">
        <v>470</v>
      </c>
      <c r="AE8" s="24">
        <v>1141</v>
      </c>
      <c r="AF8" s="24">
        <v>940</v>
      </c>
      <c r="AG8" s="25">
        <f>VLOOKUP(A8,'[1]15 MAPA DE LEITO (USO CAF)'!$D$2:$I$948,6,0)</f>
        <v>0</v>
      </c>
      <c r="AH8" s="25">
        <f>VLOOKUP(A8,[2]taxaOcupacaoCOVID19_CAF_2021_6_!$E$4:$O$916,11,0)</f>
        <v>48</v>
      </c>
      <c r="AI8" s="26">
        <f>VLOOKUP(A8,[2]taxaOcupacaoCOVID19_CAF_2021_6_!$E$4:$Q$916,13,0)</f>
        <v>0.875</v>
      </c>
      <c r="AJ8" s="25">
        <f t="shared" si="1"/>
        <v>48</v>
      </c>
      <c r="AK8" s="20">
        <f t="shared" si="4"/>
        <v>42</v>
      </c>
      <c r="AL8" s="27">
        <f t="shared" si="0"/>
        <v>5.7898012650715765E-3</v>
      </c>
      <c r="AM8" s="9">
        <f t="shared" si="2"/>
        <v>521.08211385644188</v>
      </c>
      <c r="AN8" s="5">
        <v>10</v>
      </c>
      <c r="AO8" s="5">
        <f t="shared" si="5"/>
        <v>520</v>
      </c>
      <c r="AQ8" s="7">
        <f t="shared" si="3"/>
        <v>3480</v>
      </c>
    </row>
    <row r="9" spans="1:43" ht="25.5" x14ac:dyDescent="0.25">
      <c r="A9" s="20">
        <v>2079240</v>
      </c>
      <c r="B9" s="20">
        <v>46374500010904</v>
      </c>
      <c r="C9" s="21" t="s">
        <v>60</v>
      </c>
      <c r="D9" s="22" t="s">
        <v>48</v>
      </c>
      <c r="E9" s="22" t="s">
        <v>52</v>
      </c>
      <c r="F9" s="22" t="s">
        <v>50</v>
      </c>
      <c r="G9" s="22">
        <v>794</v>
      </c>
      <c r="H9" s="22" t="s">
        <v>51</v>
      </c>
      <c r="I9" s="23">
        <v>9000</v>
      </c>
      <c r="J9" s="23">
        <v>8775</v>
      </c>
      <c r="K9" s="23">
        <v>18000</v>
      </c>
      <c r="L9" s="24">
        <v>7000</v>
      </c>
      <c r="M9" s="24">
        <v>20000</v>
      </c>
      <c r="N9" s="24">
        <v>14000</v>
      </c>
      <c r="O9" s="23">
        <v>7200</v>
      </c>
      <c r="P9" s="23">
        <v>1680</v>
      </c>
      <c r="Q9" s="23">
        <v>14400</v>
      </c>
      <c r="R9" s="24">
        <v>8500</v>
      </c>
      <c r="S9" s="24">
        <v>1184</v>
      </c>
      <c r="T9" s="24">
        <v>17000</v>
      </c>
      <c r="U9" s="23">
        <v>11000</v>
      </c>
      <c r="V9" s="23">
        <v>1800</v>
      </c>
      <c r="W9" s="23">
        <v>22000</v>
      </c>
      <c r="X9" s="24">
        <v>2000</v>
      </c>
      <c r="Y9" s="24">
        <v>0</v>
      </c>
      <c r="Z9" s="24">
        <v>4000</v>
      </c>
      <c r="AA9" s="23">
        <v>10000</v>
      </c>
      <c r="AB9" s="23">
        <v>0</v>
      </c>
      <c r="AC9" s="23">
        <v>20000</v>
      </c>
      <c r="AD9" s="24">
        <v>4000</v>
      </c>
      <c r="AE9" s="24">
        <v>1250</v>
      </c>
      <c r="AF9" s="24">
        <v>8000</v>
      </c>
      <c r="AG9" s="25">
        <f>VLOOKUP(A9,'[1]15 MAPA DE LEITO (USO CAF)'!$D$2:$I$948,6,0)</f>
        <v>0</v>
      </c>
      <c r="AH9" s="25">
        <f>VLOOKUP(A9,[2]taxaOcupacaoCOVID19_CAF_2021_6_!$E$4:$O$916,11,0)</f>
        <v>30</v>
      </c>
      <c r="AI9" s="26">
        <f>VLOOKUP(A9,[2]taxaOcupacaoCOVID19_CAF_2021_6_!$E$4:$Q$916,13,0)</f>
        <v>0.76666666666666672</v>
      </c>
      <c r="AJ9" s="25">
        <f t="shared" si="1"/>
        <v>30</v>
      </c>
      <c r="AK9" s="20">
        <f t="shared" si="4"/>
        <v>23</v>
      </c>
      <c r="AL9" s="27">
        <f t="shared" si="0"/>
        <v>2.6054105692822092E-2</v>
      </c>
      <c r="AM9" s="9">
        <f t="shared" si="2"/>
        <v>2344.8695123539883</v>
      </c>
      <c r="AN9" s="5">
        <v>10</v>
      </c>
      <c r="AO9" s="5">
        <f t="shared" si="5"/>
        <v>2340</v>
      </c>
      <c r="AQ9" s="7">
        <f t="shared" si="3"/>
        <v>15660</v>
      </c>
    </row>
    <row r="10" spans="1:43" ht="51" x14ac:dyDescent="0.25">
      <c r="A10" s="20">
        <v>2079410</v>
      </c>
      <c r="B10" s="20" t="s">
        <v>61</v>
      </c>
      <c r="C10" s="28" t="s">
        <v>62</v>
      </c>
      <c r="D10" s="22" t="s">
        <v>48</v>
      </c>
      <c r="E10" s="22" t="s">
        <v>63</v>
      </c>
      <c r="F10" s="22" t="s">
        <v>50</v>
      </c>
      <c r="G10" s="22">
        <v>27</v>
      </c>
      <c r="H10" s="22" t="s">
        <v>51</v>
      </c>
      <c r="I10" s="29">
        <v>7000</v>
      </c>
      <c r="J10" s="29">
        <v>3700</v>
      </c>
      <c r="K10" s="29">
        <v>14000</v>
      </c>
      <c r="L10" s="24">
        <v>3000</v>
      </c>
      <c r="M10" s="24">
        <v>2800</v>
      </c>
      <c r="N10" s="24">
        <v>5000</v>
      </c>
      <c r="O10" s="23">
        <v>4000</v>
      </c>
      <c r="P10" s="23">
        <v>2945</v>
      </c>
      <c r="Q10" s="23">
        <v>8000</v>
      </c>
      <c r="R10" s="24">
        <v>9600</v>
      </c>
      <c r="S10" s="24">
        <v>8200</v>
      </c>
      <c r="T10" s="24">
        <v>19000</v>
      </c>
      <c r="U10" s="23">
        <v>5000</v>
      </c>
      <c r="V10" s="23">
        <v>2260</v>
      </c>
      <c r="W10" s="23">
        <v>10000</v>
      </c>
      <c r="X10" s="24">
        <v>0</v>
      </c>
      <c r="Y10" s="24">
        <v>0</v>
      </c>
      <c r="Z10" s="24">
        <v>0</v>
      </c>
      <c r="AA10" s="23">
        <v>5000</v>
      </c>
      <c r="AB10" s="23">
        <v>2260</v>
      </c>
      <c r="AC10" s="23">
        <v>10000</v>
      </c>
      <c r="AD10" s="24">
        <v>0</v>
      </c>
      <c r="AE10" s="24">
        <v>0</v>
      </c>
      <c r="AF10" s="24">
        <v>0</v>
      </c>
      <c r="AG10" s="25">
        <f>VLOOKUP(A10,'[1]15 MAPA DE LEITO (USO CAF)'!$D$2:$I$948,6,0)</f>
        <v>0</v>
      </c>
      <c r="AH10" s="25">
        <f>VLOOKUP(A10,[2]taxaOcupacaoCOVID19_CAF_2021_6_!$E$4:$O$916,11,0)</f>
        <v>37</v>
      </c>
      <c r="AI10" s="26">
        <f>VLOOKUP(A10,[2]taxaOcupacaoCOVID19_CAF_2021_6_!$E$4:$Q$916,13,0)</f>
        <v>0.83783783783783783</v>
      </c>
      <c r="AJ10" s="25">
        <f t="shared" si="1"/>
        <v>37</v>
      </c>
      <c r="AK10" s="20">
        <f t="shared" si="4"/>
        <v>31</v>
      </c>
      <c r="AL10" s="27">
        <f t="shared" si="0"/>
        <v>2.0264304427750516E-2</v>
      </c>
      <c r="AM10" s="9">
        <f t="shared" si="2"/>
        <v>1823.7873984975465</v>
      </c>
      <c r="AN10" s="5">
        <v>10</v>
      </c>
      <c r="AO10" s="5">
        <f t="shared" si="5"/>
        <v>1820</v>
      </c>
      <c r="AQ10" s="7">
        <f t="shared" si="3"/>
        <v>12180</v>
      </c>
    </row>
    <row r="11" spans="1:43" ht="25.5" x14ac:dyDescent="0.25">
      <c r="A11" s="20">
        <v>2079720</v>
      </c>
      <c r="B11" s="20">
        <v>46374500001670</v>
      </c>
      <c r="C11" s="21" t="s">
        <v>64</v>
      </c>
      <c r="D11" s="22" t="s">
        <v>65</v>
      </c>
      <c r="E11" s="22" t="s">
        <v>66</v>
      </c>
      <c r="F11" s="22" t="s">
        <v>50</v>
      </c>
      <c r="G11" s="22">
        <v>2181</v>
      </c>
      <c r="H11" s="22" t="s">
        <v>51</v>
      </c>
      <c r="I11" s="23">
        <v>6565</v>
      </c>
      <c r="J11" s="23">
        <v>7530</v>
      </c>
      <c r="K11" s="23">
        <v>13130</v>
      </c>
      <c r="L11" s="24">
        <v>2800</v>
      </c>
      <c r="M11" s="24">
        <v>119</v>
      </c>
      <c r="N11" s="24">
        <v>5600</v>
      </c>
      <c r="O11" s="23">
        <v>5485</v>
      </c>
      <c r="P11" s="23">
        <v>4459</v>
      </c>
      <c r="Q11" s="23">
        <v>10970</v>
      </c>
      <c r="R11" s="24">
        <v>1000</v>
      </c>
      <c r="S11" s="24">
        <v>0</v>
      </c>
      <c r="T11" s="24">
        <v>2000</v>
      </c>
      <c r="U11" s="23">
        <v>5400</v>
      </c>
      <c r="V11" s="23">
        <v>2643</v>
      </c>
      <c r="W11" s="23">
        <v>10800</v>
      </c>
      <c r="X11" s="24">
        <v>919</v>
      </c>
      <c r="Y11" s="24">
        <v>0</v>
      </c>
      <c r="Z11" s="24">
        <v>1838</v>
      </c>
      <c r="AA11" s="23">
        <v>4452</v>
      </c>
      <c r="AB11" s="23">
        <v>0</v>
      </c>
      <c r="AC11" s="23">
        <v>8890</v>
      </c>
      <c r="AD11" s="24">
        <v>2050</v>
      </c>
      <c r="AE11" s="24">
        <v>1132</v>
      </c>
      <c r="AF11" s="24">
        <v>4100</v>
      </c>
      <c r="AG11" s="25">
        <f>VLOOKUP(A11,'[1]15 MAPA DE LEITO (USO CAF)'!$D$2:$I$948,6,0)</f>
        <v>60</v>
      </c>
      <c r="AH11" s="25">
        <f>VLOOKUP(A11,[2]taxaOcupacaoCOVID19_CAF_2021_6_!$E$4:$O$916,11,0)</f>
        <v>33</v>
      </c>
      <c r="AI11" s="26">
        <f>VLOOKUP(A11,[2]taxaOcupacaoCOVID19_CAF_2021_6_!$E$4:$Q$916,13,0)</f>
        <v>0.81818181818181823</v>
      </c>
      <c r="AJ11" s="25">
        <f t="shared" si="1"/>
        <v>60</v>
      </c>
      <c r="AK11" s="20">
        <f t="shared" si="4"/>
        <v>49.090909090909093</v>
      </c>
      <c r="AL11" s="27">
        <f t="shared" si="0"/>
        <v>1.9005022652597448E-2</v>
      </c>
      <c r="AM11" s="9">
        <f t="shared" si="2"/>
        <v>1710.4520387337705</v>
      </c>
      <c r="AN11" s="5">
        <v>10</v>
      </c>
      <c r="AO11" s="5">
        <f t="shared" si="5"/>
        <v>1710</v>
      </c>
      <c r="AQ11" s="7">
        <f t="shared" si="3"/>
        <v>11420</v>
      </c>
    </row>
    <row r="12" spans="1:43" ht="38.25" x14ac:dyDescent="0.25">
      <c r="A12" s="20">
        <v>2080079</v>
      </c>
      <c r="B12" s="20">
        <v>46374500012443</v>
      </c>
      <c r="C12" s="21" t="s">
        <v>67</v>
      </c>
      <c r="D12" s="22" t="s">
        <v>48</v>
      </c>
      <c r="E12" s="22" t="s">
        <v>68</v>
      </c>
      <c r="F12" s="22" t="s">
        <v>50</v>
      </c>
      <c r="G12" s="22">
        <v>47</v>
      </c>
      <c r="H12" s="22" t="s">
        <v>51</v>
      </c>
      <c r="I12" s="23">
        <v>1500</v>
      </c>
      <c r="J12" s="23">
        <v>2000</v>
      </c>
      <c r="K12" s="23">
        <v>3000</v>
      </c>
      <c r="L12" s="24">
        <v>0</v>
      </c>
      <c r="M12" s="24">
        <v>0</v>
      </c>
      <c r="N12" s="24">
        <v>0</v>
      </c>
      <c r="O12" s="23">
        <v>1500</v>
      </c>
      <c r="P12" s="23">
        <v>0</v>
      </c>
      <c r="Q12" s="23">
        <v>3000</v>
      </c>
      <c r="R12" s="24">
        <v>0</v>
      </c>
      <c r="S12" s="24">
        <v>0</v>
      </c>
      <c r="T12" s="24">
        <v>0</v>
      </c>
      <c r="U12" s="23">
        <v>9000</v>
      </c>
      <c r="V12" s="23">
        <v>1000</v>
      </c>
      <c r="W12" s="23">
        <v>18000</v>
      </c>
      <c r="X12" s="24">
        <v>0</v>
      </c>
      <c r="Y12" s="24">
        <v>0</v>
      </c>
      <c r="Z12" s="24">
        <v>0</v>
      </c>
      <c r="AA12" s="23">
        <v>1500</v>
      </c>
      <c r="AB12" s="23">
        <v>1000</v>
      </c>
      <c r="AC12" s="23">
        <v>3000</v>
      </c>
      <c r="AD12" s="24">
        <v>1500</v>
      </c>
      <c r="AE12" s="24">
        <v>1000</v>
      </c>
      <c r="AF12" s="24">
        <v>3000</v>
      </c>
      <c r="AG12" s="25">
        <f>VLOOKUP(A12,'[1]15 MAPA DE LEITO (USO CAF)'!$D$2:$I$948,6,0)</f>
        <v>0</v>
      </c>
      <c r="AH12" s="25">
        <f>VLOOKUP(A12,[2]taxaOcupacaoCOVID19_CAF_2021_6_!$E$4:$O$916,11,0)</f>
        <v>26</v>
      </c>
      <c r="AI12" s="26">
        <f>VLOOKUP(A12,[2]taxaOcupacaoCOVID19_CAF_2021_6_!$E$4:$Q$916,13,0)</f>
        <v>0.84615384615384615</v>
      </c>
      <c r="AJ12" s="25">
        <f t="shared" si="1"/>
        <v>26</v>
      </c>
      <c r="AK12" s="20">
        <f t="shared" si="4"/>
        <v>22</v>
      </c>
      <c r="AL12" s="27">
        <f t="shared" si="0"/>
        <v>4.3423509488036824E-3</v>
      </c>
      <c r="AM12" s="9">
        <f t="shared" si="2"/>
        <v>390.81158539233144</v>
      </c>
      <c r="AN12" s="5">
        <v>10</v>
      </c>
      <c r="AO12" s="5">
        <f t="shared" si="5"/>
        <v>390</v>
      </c>
      <c r="AQ12" s="7">
        <f t="shared" si="3"/>
        <v>2610</v>
      </c>
    </row>
    <row r="13" spans="1:43" ht="38.25" x14ac:dyDescent="0.25">
      <c r="A13" s="20">
        <v>2082225</v>
      </c>
      <c r="B13" s="20" t="s">
        <v>69</v>
      </c>
      <c r="C13" s="28" t="s">
        <v>70</v>
      </c>
      <c r="D13" s="22" t="s">
        <v>48</v>
      </c>
      <c r="E13" s="22" t="s">
        <v>52</v>
      </c>
      <c r="F13" s="22" t="s">
        <v>50</v>
      </c>
      <c r="G13" s="22">
        <v>65</v>
      </c>
      <c r="H13" s="22" t="s">
        <v>51</v>
      </c>
      <c r="I13" s="29">
        <v>500</v>
      </c>
      <c r="J13" s="29">
        <v>2100</v>
      </c>
      <c r="K13" s="29">
        <v>1000</v>
      </c>
      <c r="L13" s="24">
        <v>250</v>
      </c>
      <c r="M13" s="24">
        <v>0</v>
      </c>
      <c r="N13" s="24">
        <v>500</v>
      </c>
      <c r="O13" s="23">
        <v>500</v>
      </c>
      <c r="P13" s="23">
        <v>80</v>
      </c>
      <c r="Q13" s="23">
        <v>1000</v>
      </c>
      <c r="R13" s="24">
        <v>250</v>
      </c>
      <c r="S13" s="24">
        <v>40</v>
      </c>
      <c r="T13" s="24">
        <v>500</v>
      </c>
      <c r="U13" s="23">
        <v>4000</v>
      </c>
      <c r="V13" s="23">
        <v>1500</v>
      </c>
      <c r="W13" s="23">
        <v>8000</v>
      </c>
      <c r="X13" s="24">
        <v>0</v>
      </c>
      <c r="Y13" s="24">
        <v>0</v>
      </c>
      <c r="Z13" s="24">
        <v>0</v>
      </c>
      <c r="AA13" s="23">
        <v>2000</v>
      </c>
      <c r="AB13" s="23">
        <v>300</v>
      </c>
      <c r="AC13" s="23">
        <v>4000</v>
      </c>
      <c r="AD13" s="24">
        <v>0</v>
      </c>
      <c r="AE13" s="24">
        <v>0</v>
      </c>
      <c r="AF13" s="24">
        <v>0</v>
      </c>
      <c r="AG13" s="25">
        <f>VLOOKUP(A13,'[1]15 MAPA DE LEITO (USO CAF)'!$D$2:$I$948,6,0)</f>
        <v>0</v>
      </c>
      <c r="AH13" s="25">
        <f>VLOOKUP(A13,[2]taxaOcupacaoCOVID19_CAF_2021_6_!$E$4:$O$916,11,0)</f>
        <v>11</v>
      </c>
      <c r="AI13" s="26">
        <f>VLOOKUP(A13,[2]taxaOcupacaoCOVID19_CAF_2021_6_!$E$4:$Q$916,13,0)</f>
        <v>1</v>
      </c>
      <c r="AJ13" s="25">
        <f t="shared" si="1"/>
        <v>11</v>
      </c>
      <c r="AK13" s="20">
        <f t="shared" si="4"/>
        <v>11</v>
      </c>
      <c r="AL13" s="27">
        <f t="shared" si="0"/>
        <v>1.4474503162678941E-3</v>
      </c>
      <c r="AM13" s="9">
        <f t="shared" si="2"/>
        <v>130.27052846411047</v>
      </c>
      <c r="AN13" s="5">
        <v>10</v>
      </c>
      <c r="AO13" s="5">
        <f t="shared" si="5"/>
        <v>130</v>
      </c>
      <c r="AQ13" s="7">
        <f t="shared" si="3"/>
        <v>870</v>
      </c>
    </row>
    <row r="14" spans="1:43" ht="25.5" x14ac:dyDescent="0.25">
      <c r="A14" s="20">
        <v>2083094</v>
      </c>
      <c r="B14" s="20">
        <v>46374500012362</v>
      </c>
      <c r="C14" s="21" t="s">
        <v>72</v>
      </c>
      <c r="D14" s="22" t="s">
        <v>73</v>
      </c>
      <c r="E14" s="22" t="s">
        <v>74</v>
      </c>
      <c r="F14" s="22" t="s">
        <v>50</v>
      </c>
      <c r="G14" s="22">
        <v>46</v>
      </c>
      <c r="H14" s="22" t="s">
        <v>51</v>
      </c>
      <c r="I14" s="23">
        <v>2200</v>
      </c>
      <c r="J14" s="23">
        <v>3500</v>
      </c>
      <c r="K14" s="23">
        <v>2200</v>
      </c>
      <c r="L14" s="24">
        <v>0</v>
      </c>
      <c r="M14" s="24">
        <v>0</v>
      </c>
      <c r="N14" s="24">
        <v>0</v>
      </c>
      <c r="O14" s="23">
        <v>700</v>
      </c>
      <c r="P14" s="23">
        <v>360</v>
      </c>
      <c r="Q14" s="23">
        <v>1400</v>
      </c>
      <c r="R14" s="24">
        <v>0</v>
      </c>
      <c r="S14" s="24">
        <v>0</v>
      </c>
      <c r="T14" s="24">
        <v>0</v>
      </c>
      <c r="U14" s="23">
        <v>6000</v>
      </c>
      <c r="V14" s="23">
        <v>600</v>
      </c>
      <c r="W14" s="23">
        <v>12000</v>
      </c>
      <c r="X14" s="24">
        <v>0</v>
      </c>
      <c r="Y14" s="24">
        <v>0</v>
      </c>
      <c r="Z14" s="24">
        <v>0</v>
      </c>
      <c r="AA14" s="23">
        <v>6000</v>
      </c>
      <c r="AB14" s="23">
        <v>0</v>
      </c>
      <c r="AC14" s="23">
        <v>6000</v>
      </c>
      <c r="AD14" s="24">
        <v>0</v>
      </c>
      <c r="AE14" s="24">
        <v>0</v>
      </c>
      <c r="AF14" s="24">
        <v>0</v>
      </c>
      <c r="AG14" s="25">
        <f>VLOOKUP(A14,'[1]15 MAPA DE LEITO (USO CAF)'!$D$2:$I$948,6,0)</f>
        <v>0</v>
      </c>
      <c r="AH14" s="25">
        <f>VLOOKUP(A14,[2]taxaOcupacaoCOVID19_CAF_2021_6_!$E$4:$O$916,11,0)</f>
        <v>10</v>
      </c>
      <c r="AI14" s="26">
        <f>VLOOKUP(A14,[2]taxaOcupacaoCOVID19_CAF_2021_6_!$E$4:$Q$916,13,0)</f>
        <v>1</v>
      </c>
      <c r="AJ14" s="25">
        <f t="shared" si="1"/>
        <v>10</v>
      </c>
      <c r="AK14" s="20">
        <f t="shared" si="4"/>
        <v>10</v>
      </c>
      <c r="AL14" s="27">
        <f t="shared" si="0"/>
        <v>3.1843906957893671E-3</v>
      </c>
      <c r="AM14" s="9">
        <f t="shared" si="2"/>
        <v>286.59516262104302</v>
      </c>
      <c r="AN14" s="5">
        <v>10</v>
      </c>
      <c r="AO14" s="5">
        <f t="shared" si="5"/>
        <v>290</v>
      </c>
      <c r="AQ14" s="7">
        <f t="shared" si="3"/>
        <v>1910</v>
      </c>
    </row>
    <row r="15" spans="1:43" ht="25.5" x14ac:dyDescent="0.25">
      <c r="A15" s="20">
        <v>2084236</v>
      </c>
      <c r="B15" s="20">
        <v>46374500001832</v>
      </c>
      <c r="C15" s="21" t="s">
        <v>75</v>
      </c>
      <c r="D15" s="22" t="s">
        <v>48</v>
      </c>
      <c r="E15" s="22" t="s">
        <v>76</v>
      </c>
      <c r="F15" s="22" t="s">
        <v>50</v>
      </c>
      <c r="G15" s="22">
        <v>2377</v>
      </c>
      <c r="H15" s="22" t="s">
        <v>51</v>
      </c>
      <c r="I15" s="23">
        <v>50</v>
      </c>
      <c r="J15" s="23">
        <v>281</v>
      </c>
      <c r="K15" s="23">
        <v>100</v>
      </c>
      <c r="L15" s="24">
        <v>0</v>
      </c>
      <c r="M15" s="24">
        <v>0</v>
      </c>
      <c r="N15" s="24">
        <v>0</v>
      </c>
      <c r="O15" s="23">
        <v>1000</v>
      </c>
      <c r="P15" s="23">
        <v>225</v>
      </c>
      <c r="Q15" s="23">
        <v>2000</v>
      </c>
      <c r="R15" s="24">
        <v>0</v>
      </c>
      <c r="S15" s="24">
        <v>0</v>
      </c>
      <c r="T15" s="24">
        <v>0</v>
      </c>
      <c r="U15" s="23">
        <v>300</v>
      </c>
      <c r="V15" s="23">
        <v>996</v>
      </c>
      <c r="W15" s="23">
        <v>600</v>
      </c>
      <c r="X15" s="24">
        <v>0</v>
      </c>
      <c r="Y15" s="24">
        <v>0</v>
      </c>
      <c r="Z15" s="24">
        <v>0</v>
      </c>
      <c r="AA15" s="23">
        <v>600</v>
      </c>
      <c r="AB15" s="23">
        <v>1</v>
      </c>
      <c r="AC15" s="23">
        <v>1200</v>
      </c>
      <c r="AD15" s="24">
        <v>1000</v>
      </c>
      <c r="AE15" s="24">
        <v>301</v>
      </c>
      <c r="AF15" s="24">
        <v>2000</v>
      </c>
      <c r="AG15" s="25">
        <f>VLOOKUP(A15,'[1]15 MAPA DE LEITO (USO CAF)'!$D$2:$I$948,6,0)</f>
        <v>0</v>
      </c>
      <c r="AH15" s="25">
        <f>VLOOKUP(A15,[2]taxaOcupacaoCOVID19_CAF_2021_6_!$E$4:$O$916,11,0)</f>
        <v>28</v>
      </c>
      <c r="AI15" s="26">
        <f>VLOOKUP(A15,[2]taxaOcupacaoCOVID19_CAF_2021_6_!$E$4:$Q$916,13,0)</f>
        <v>0.7857142857142857</v>
      </c>
      <c r="AJ15" s="25">
        <f t="shared" si="1"/>
        <v>28</v>
      </c>
      <c r="AK15" s="20">
        <f t="shared" si="4"/>
        <v>22</v>
      </c>
      <c r="AL15" s="27">
        <f t="shared" si="0"/>
        <v>1.447450316267894E-4</v>
      </c>
      <c r="AM15" s="9">
        <f t="shared" si="2"/>
        <v>13.027052846411046</v>
      </c>
      <c r="AN15" s="5">
        <v>10</v>
      </c>
      <c r="AO15" s="5">
        <v>20</v>
      </c>
      <c r="AQ15" s="7">
        <f t="shared" si="3"/>
        <v>80</v>
      </c>
    </row>
    <row r="16" spans="1:43" ht="25.5" x14ac:dyDescent="0.25">
      <c r="A16" s="20">
        <v>2091313</v>
      </c>
      <c r="B16" s="20">
        <v>46374500011200</v>
      </c>
      <c r="C16" s="21" t="s">
        <v>77</v>
      </c>
      <c r="D16" s="22" t="s">
        <v>48</v>
      </c>
      <c r="E16" s="22" t="s">
        <v>52</v>
      </c>
      <c r="F16" s="22" t="s">
        <v>50</v>
      </c>
      <c r="G16" s="22">
        <v>49</v>
      </c>
      <c r="H16" s="22" t="s">
        <v>51</v>
      </c>
      <c r="I16" s="23">
        <v>3000</v>
      </c>
      <c r="J16" s="23">
        <v>650</v>
      </c>
      <c r="K16" s="23">
        <v>6000</v>
      </c>
      <c r="L16" s="24">
        <v>0</v>
      </c>
      <c r="M16" s="24">
        <v>0</v>
      </c>
      <c r="N16" s="24">
        <v>0</v>
      </c>
      <c r="O16" s="23">
        <v>4800</v>
      </c>
      <c r="P16" s="23">
        <v>150</v>
      </c>
      <c r="Q16" s="23">
        <v>9600</v>
      </c>
      <c r="R16" s="24">
        <v>0</v>
      </c>
      <c r="S16" s="24">
        <v>0</v>
      </c>
      <c r="T16" s="24">
        <v>0</v>
      </c>
      <c r="U16" s="23">
        <v>5800</v>
      </c>
      <c r="V16" s="23">
        <v>4200</v>
      </c>
      <c r="W16" s="23">
        <v>11600</v>
      </c>
      <c r="X16" s="24">
        <v>0</v>
      </c>
      <c r="Y16" s="24">
        <v>0</v>
      </c>
      <c r="Z16" s="24">
        <v>0</v>
      </c>
      <c r="AA16" s="23">
        <v>5500</v>
      </c>
      <c r="AB16" s="23">
        <v>3700</v>
      </c>
      <c r="AC16" s="23">
        <v>10500</v>
      </c>
      <c r="AD16" s="24">
        <v>0</v>
      </c>
      <c r="AE16" s="24">
        <v>0</v>
      </c>
      <c r="AF16" s="24">
        <v>0</v>
      </c>
      <c r="AG16" s="25">
        <f>VLOOKUP(A16,'[1]15 MAPA DE LEITO (USO CAF)'!$D$2:$I$948,6,0)</f>
        <v>0</v>
      </c>
      <c r="AH16" s="25">
        <f>VLOOKUP(A16,[2]taxaOcupacaoCOVID19_CAF_2021_6_!$E$4:$O$916,11,0)</f>
        <v>28</v>
      </c>
      <c r="AI16" s="26">
        <f>VLOOKUP(A16,[2]taxaOcupacaoCOVID19_CAF_2021_6_!$E$4:$Q$916,13,0)</f>
        <v>0.5714285714285714</v>
      </c>
      <c r="AJ16" s="25">
        <f t="shared" si="1"/>
        <v>28</v>
      </c>
      <c r="AK16" s="20">
        <f t="shared" si="4"/>
        <v>16</v>
      </c>
      <c r="AL16" s="27">
        <f t="shared" si="0"/>
        <v>8.6847018976073647E-3</v>
      </c>
      <c r="AM16" s="9">
        <f t="shared" si="2"/>
        <v>781.62317078466288</v>
      </c>
      <c r="AN16" s="5">
        <v>10</v>
      </c>
      <c r="AO16" s="5">
        <f t="shared" si="5"/>
        <v>780</v>
      </c>
      <c r="AQ16" s="7">
        <f t="shared" si="3"/>
        <v>5220</v>
      </c>
    </row>
    <row r="17" spans="1:43" ht="38.25" x14ac:dyDescent="0.25">
      <c r="A17" s="20">
        <v>2091755</v>
      </c>
      <c r="B17" s="20">
        <v>46374500011390</v>
      </c>
      <c r="C17" s="21" t="s">
        <v>78</v>
      </c>
      <c r="D17" s="22" t="s">
        <v>48</v>
      </c>
      <c r="E17" s="22" t="s">
        <v>52</v>
      </c>
      <c r="F17" s="22" t="s">
        <v>50</v>
      </c>
      <c r="G17" s="22">
        <v>2179</v>
      </c>
      <c r="H17" s="22" t="s">
        <v>51</v>
      </c>
      <c r="I17" s="23">
        <v>8000</v>
      </c>
      <c r="J17" s="23">
        <v>3735</v>
      </c>
      <c r="K17" s="23">
        <v>16000</v>
      </c>
      <c r="L17" s="24">
        <v>0</v>
      </c>
      <c r="M17" s="24">
        <v>0</v>
      </c>
      <c r="N17" s="24">
        <v>0</v>
      </c>
      <c r="O17" s="23">
        <v>5000</v>
      </c>
      <c r="P17" s="23">
        <v>2080</v>
      </c>
      <c r="Q17" s="23">
        <v>10000</v>
      </c>
      <c r="R17" s="24">
        <v>0</v>
      </c>
      <c r="S17" s="24">
        <v>0</v>
      </c>
      <c r="T17" s="24">
        <v>0</v>
      </c>
      <c r="U17" s="23">
        <v>18300</v>
      </c>
      <c r="V17" s="23">
        <v>1342</v>
      </c>
      <c r="W17" s="23">
        <v>36600</v>
      </c>
      <c r="X17" s="24">
        <v>0</v>
      </c>
      <c r="Y17" s="24">
        <v>0</v>
      </c>
      <c r="Z17" s="24">
        <v>0</v>
      </c>
      <c r="AA17" s="23">
        <v>5500</v>
      </c>
      <c r="AB17" s="23">
        <v>72</v>
      </c>
      <c r="AC17" s="23">
        <v>11000</v>
      </c>
      <c r="AD17" s="24">
        <v>3750</v>
      </c>
      <c r="AE17" s="24">
        <v>4039</v>
      </c>
      <c r="AF17" s="24">
        <v>7500</v>
      </c>
      <c r="AG17" s="25">
        <f>VLOOKUP(A17,'[1]15 MAPA DE LEITO (USO CAF)'!$D$2:$I$948,6,0)</f>
        <v>66</v>
      </c>
      <c r="AH17" s="25">
        <f>VLOOKUP(A17,[2]taxaOcupacaoCOVID19_CAF_2021_6_!$E$4:$O$916,11,0)</f>
        <v>55</v>
      </c>
      <c r="AI17" s="26">
        <f>VLOOKUP(A17,[2]taxaOcupacaoCOVID19_CAF_2021_6_!$E$4:$Q$916,13,0)</f>
        <v>0.87272727272727268</v>
      </c>
      <c r="AJ17" s="25">
        <f t="shared" si="1"/>
        <v>66</v>
      </c>
      <c r="AK17" s="20">
        <f t="shared" si="4"/>
        <v>57.599999999999994</v>
      </c>
      <c r="AL17" s="27">
        <f t="shared" si="0"/>
        <v>2.3159205060286306E-2</v>
      </c>
      <c r="AM17" s="9">
        <f t="shared" si="2"/>
        <v>2084.3284554257675</v>
      </c>
      <c r="AN17" s="5">
        <v>10</v>
      </c>
      <c r="AO17" s="5">
        <f t="shared" si="5"/>
        <v>2080</v>
      </c>
      <c r="AQ17" s="7">
        <f t="shared" si="3"/>
        <v>13920</v>
      </c>
    </row>
    <row r="18" spans="1:43" ht="38.25" x14ac:dyDescent="0.25">
      <c r="A18" s="20">
        <v>2688573</v>
      </c>
      <c r="B18" s="20">
        <v>46374500010823</v>
      </c>
      <c r="C18" s="21" t="s">
        <v>79</v>
      </c>
      <c r="D18" s="22" t="s">
        <v>48</v>
      </c>
      <c r="E18" s="22" t="s">
        <v>52</v>
      </c>
      <c r="F18" s="22" t="s">
        <v>50</v>
      </c>
      <c r="G18" s="22">
        <v>70</v>
      </c>
      <c r="H18" s="22" t="s">
        <v>51</v>
      </c>
      <c r="I18" s="23">
        <v>1000</v>
      </c>
      <c r="J18" s="23">
        <v>4825</v>
      </c>
      <c r="K18" s="23">
        <v>2000</v>
      </c>
      <c r="L18" s="24">
        <v>800</v>
      </c>
      <c r="M18" s="24">
        <v>3300</v>
      </c>
      <c r="N18" s="24">
        <v>1600</v>
      </c>
      <c r="O18" s="23">
        <v>1000</v>
      </c>
      <c r="P18" s="23">
        <v>2200</v>
      </c>
      <c r="Q18" s="23">
        <v>2000</v>
      </c>
      <c r="R18" s="24">
        <v>500</v>
      </c>
      <c r="S18" s="24">
        <v>150</v>
      </c>
      <c r="T18" s="24">
        <v>1000</v>
      </c>
      <c r="U18" s="23">
        <v>9000</v>
      </c>
      <c r="V18" s="23">
        <v>3670</v>
      </c>
      <c r="W18" s="23">
        <v>18000</v>
      </c>
      <c r="X18" s="24">
        <v>1200</v>
      </c>
      <c r="Y18" s="24">
        <v>0</v>
      </c>
      <c r="Z18" s="24">
        <v>2400</v>
      </c>
      <c r="AA18" s="23">
        <v>2800</v>
      </c>
      <c r="AB18" s="23">
        <v>6260</v>
      </c>
      <c r="AC18" s="23">
        <v>5600</v>
      </c>
      <c r="AD18" s="24">
        <v>1500</v>
      </c>
      <c r="AE18" s="24">
        <v>481</v>
      </c>
      <c r="AF18" s="24">
        <v>3000</v>
      </c>
      <c r="AG18" s="25">
        <f>VLOOKUP(A18,'[1]15 MAPA DE LEITO (USO CAF)'!$D$2:$I$948,6,0)</f>
        <v>0</v>
      </c>
      <c r="AH18" s="25">
        <f>VLOOKUP(A18,[2]taxaOcupacaoCOVID19_CAF_2021_6_!$E$4:$O$916,11,0)</f>
        <v>24</v>
      </c>
      <c r="AI18" s="26">
        <f>VLOOKUP(A18,[2]taxaOcupacaoCOVID19_CAF_2021_6_!$E$4:$Q$916,13,0)</f>
        <v>0.54166666666666663</v>
      </c>
      <c r="AJ18" s="25">
        <f t="shared" si="1"/>
        <v>24</v>
      </c>
      <c r="AK18" s="20">
        <f t="shared" si="4"/>
        <v>13</v>
      </c>
      <c r="AL18" s="27">
        <f t="shared" si="0"/>
        <v>2.8949006325357882E-3</v>
      </c>
      <c r="AM18" s="9">
        <f t="shared" si="2"/>
        <v>260.54105692822094</v>
      </c>
      <c r="AN18" s="5">
        <v>10</v>
      </c>
      <c r="AO18" s="5">
        <f t="shared" si="5"/>
        <v>260</v>
      </c>
      <c r="AQ18" s="7">
        <f t="shared" si="3"/>
        <v>1740</v>
      </c>
    </row>
    <row r="19" spans="1:43" ht="38.25" x14ac:dyDescent="0.25">
      <c r="A19" s="20">
        <v>2746220</v>
      </c>
      <c r="B19" s="20">
        <v>46374500005234</v>
      </c>
      <c r="C19" s="21" t="s">
        <v>80</v>
      </c>
      <c r="D19" s="22" t="s">
        <v>48</v>
      </c>
      <c r="E19" s="22" t="s">
        <v>81</v>
      </c>
      <c r="F19" s="22" t="s">
        <v>50</v>
      </c>
      <c r="G19" s="22">
        <v>2188</v>
      </c>
      <c r="H19" s="22" t="s">
        <v>51</v>
      </c>
      <c r="I19" s="23">
        <v>100</v>
      </c>
      <c r="J19" s="23">
        <v>0</v>
      </c>
      <c r="K19" s="23">
        <v>200</v>
      </c>
      <c r="L19" s="24">
        <v>0</v>
      </c>
      <c r="M19" s="24">
        <v>0</v>
      </c>
      <c r="N19" s="24">
        <v>0</v>
      </c>
      <c r="O19" s="23">
        <v>200</v>
      </c>
      <c r="P19" s="23">
        <v>0</v>
      </c>
      <c r="Q19" s="23">
        <v>400</v>
      </c>
      <c r="R19" s="24">
        <v>0</v>
      </c>
      <c r="S19" s="24">
        <v>0</v>
      </c>
      <c r="T19" s="24">
        <v>0</v>
      </c>
      <c r="U19" s="23">
        <v>400</v>
      </c>
      <c r="V19" s="23">
        <v>0</v>
      </c>
      <c r="W19" s="23">
        <v>800</v>
      </c>
      <c r="X19" s="24">
        <v>0</v>
      </c>
      <c r="Y19" s="24">
        <v>0</v>
      </c>
      <c r="Z19" s="24">
        <v>0</v>
      </c>
      <c r="AA19" s="23">
        <v>100</v>
      </c>
      <c r="AB19" s="23">
        <v>0</v>
      </c>
      <c r="AC19" s="23">
        <v>200</v>
      </c>
      <c r="AD19" s="24">
        <v>0</v>
      </c>
      <c r="AE19" s="24">
        <v>0</v>
      </c>
      <c r="AF19" s="24">
        <v>0</v>
      </c>
      <c r="AG19" s="25">
        <f>VLOOKUP(A19,'[1]15 MAPA DE LEITO (USO CAF)'!$D$2:$I$948,6,0)</f>
        <v>0</v>
      </c>
      <c r="AH19" s="25">
        <f>VLOOKUP(A19,[2]taxaOcupacaoCOVID19_CAF_2021_6_!$E$4:$O$916,11,0)</f>
        <v>0</v>
      </c>
      <c r="AI19" s="26" t="e">
        <f>VLOOKUP(A19,[2]taxaOcupacaoCOVID19_CAF_2021_6_!$E$4:$Q$916,13,0)</f>
        <v>#DIV/0!</v>
      </c>
      <c r="AJ19" s="25">
        <f t="shared" si="1"/>
        <v>0</v>
      </c>
      <c r="AK19" s="20">
        <f t="shared" ref="AK19" si="6">AJ19</f>
        <v>0</v>
      </c>
      <c r="AL19" s="27">
        <f t="shared" si="0"/>
        <v>2.894900632535788E-4</v>
      </c>
      <c r="AM19" s="9">
        <f t="shared" si="2"/>
        <v>26.054105692822091</v>
      </c>
      <c r="AN19" s="5">
        <v>10</v>
      </c>
      <c r="AO19" s="5">
        <f t="shared" si="5"/>
        <v>30</v>
      </c>
      <c r="AQ19" s="7">
        <f t="shared" si="3"/>
        <v>170</v>
      </c>
    </row>
    <row r="20" spans="1:43" ht="51" x14ac:dyDescent="0.25">
      <c r="A20" s="20">
        <v>2790610</v>
      </c>
      <c r="B20" s="20">
        <v>46374500001328</v>
      </c>
      <c r="C20" s="21" t="s">
        <v>83</v>
      </c>
      <c r="D20" s="22" t="s">
        <v>84</v>
      </c>
      <c r="E20" s="22" t="s">
        <v>85</v>
      </c>
      <c r="F20" s="22" t="s">
        <v>50</v>
      </c>
      <c r="G20" s="22">
        <v>66</v>
      </c>
      <c r="H20" s="22" t="s">
        <v>51</v>
      </c>
      <c r="I20" s="23">
        <v>600</v>
      </c>
      <c r="J20" s="23">
        <v>90</v>
      </c>
      <c r="K20" s="23">
        <v>1000</v>
      </c>
      <c r="L20" s="24">
        <v>1500</v>
      </c>
      <c r="M20" s="24">
        <v>0</v>
      </c>
      <c r="N20" s="24">
        <v>3000</v>
      </c>
      <c r="O20" s="23">
        <v>1500</v>
      </c>
      <c r="P20" s="23">
        <v>1100</v>
      </c>
      <c r="Q20" s="23">
        <v>3000</v>
      </c>
      <c r="R20" s="24">
        <v>0</v>
      </c>
      <c r="S20" s="24">
        <v>0</v>
      </c>
      <c r="T20" s="24">
        <v>0</v>
      </c>
      <c r="U20" s="23">
        <v>2500</v>
      </c>
      <c r="V20" s="23">
        <v>0</v>
      </c>
      <c r="W20" s="23">
        <v>5000</v>
      </c>
      <c r="X20" s="24">
        <v>0</v>
      </c>
      <c r="Y20" s="24">
        <v>0</v>
      </c>
      <c r="Z20" s="24">
        <v>0</v>
      </c>
      <c r="AA20" s="23">
        <v>1000</v>
      </c>
      <c r="AB20" s="23">
        <v>200</v>
      </c>
      <c r="AC20" s="23">
        <v>2000</v>
      </c>
      <c r="AD20" s="24">
        <v>1500</v>
      </c>
      <c r="AE20" s="24">
        <v>2000</v>
      </c>
      <c r="AF20" s="24">
        <v>3000</v>
      </c>
      <c r="AG20" s="25">
        <f>VLOOKUP(A20,'[1]15 MAPA DE LEITO (USO CAF)'!$D$2:$I$948,6,0)</f>
        <v>26</v>
      </c>
      <c r="AH20" s="25">
        <f>VLOOKUP(A20,[2]taxaOcupacaoCOVID19_CAF_2021_6_!$E$4:$O$916,11,0)</f>
        <v>16</v>
      </c>
      <c r="AI20" s="26">
        <f>VLOOKUP(A20,[2]taxaOcupacaoCOVID19_CAF_2021_6_!$E$4:$Q$916,13,0)</f>
        <v>0.9375</v>
      </c>
      <c r="AJ20" s="25">
        <f t="shared" si="1"/>
        <v>26</v>
      </c>
      <c r="AK20" s="20">
        <f t="shared" si="4"/>
        <v>24.375</v>
      </c>
      <c r="AL20" s="27">
        <f t="shared" si="0"/>
        <v>1.4474503162678941E-3</v>
      </c>
      <c r="AM20" s="9">
        <f t="shared" si="2"/>
        <v>130.27052846411047</v>
      </c>
      <c r="AN20" s="5">
        <v>10</v>
      </c>
      <c r="AO20" s="5">
        <f t="shared" si="5"/>
        <v>130</v>
      </c>
      <c r="AQ20" s="7">
        <f t="shared" si="3"/>
        <v>870</v>
      </c>
    </row>
    <row r="21" spans="1:43" ht="25.5" x14ac:dyDescent="0.25">
      <c r="A21" s="25">
        <v>92894</v>
      </c>
      <c r="B21" s="20" t="s">
        <v>88</v>
      </c>
      <c r="C21" s="21" t="s">
        <v>89</v>
      </c>
      <c r="D21" s="22" t="s">
        <v>90</v>
      </c>
      <c r="E21" s="22" t="s">
        <v>91</v>
      </c>
      <c r="F21" s="22" t="s">
        <v>50</v>
      </c>
      <c r="G21" s="22">
        <v>2311</v>
      </c>
      <c r="H21" s="22" t="s">
        <v>87</v>
      </c>
      <c r="I21" s="23">
        <v>50</v>
      </c>
      <c r="J21" s="23">
        <v>16</v>
      </c>
      <c r="K21" s="23">
        <v>100</v>
      </c>
      <c r="L21" s="24">
        <v>300</v>
      </c>
      <c r="M21" s="24">
        <v>457</v>
      </c>
      <c r="N21" s="24">
        <v>600</v>
      </c>
      <c r="O21" s="23">
        <v>600</v>
      </c>
      <c r="P21" s="23">
        <v>470</v>
      </c>
      <c r="Q21" s="23">
        <v>1200</v>
      </c>
      <c r="R21" s="24">
        <v>300</v>
      </c>
      <c r="S21" s="24">
        <v>0</v>
      </c>
      <c r="T21" s="24">
        <v>600</v>
      </c>
      <c r="U21" s="23">
        <v>3500</v>
      </c>
      <c r="V21" s="23">
        <v>1093</v>
      </c>
      <c r="W21" s="23">
        <v>7000</v>
      </c>
      <c r="X21" s="24">
        <v>0</v>
      </c>
      <c r="Y21" s="24">
        <v>0</v>
      </c>
      <c r="Z21" s="24">
        <v>0</v>
      </c>
      <c r="AA21" s="23">
        <v>1233</v>
      </c>
      <c r="AB21" s="23">
        <v>165</v>
      </c>
      <c r="AC21" s="23">
        <v>2466</v>
      </c>
      <c r="AD21" s="24">
        <v>3500</v>
      </c>
      <c r="AE21" s="24">
        <v>1058</v>
      </c>
      <c r="AF21" s="24">
        <v>7000</v>
      </c>
      <c r="AG21" s="25">
        <f>VLOOKUP(A21,'[1]15 MAPA DE LEITO (USO CAF)'!$D$2:$I$948,6,0)</f>
        <v>0</v>
      </c>
      <c r="AH21" s="25">
        <f>VLOOKUP(A21,[2]taxaOcupacaoCOVID19_CAF_2021_6_!$E$4:$O$916,11,0)</f>
        <v>40</v>
      </c>
      <c r="AI21" s="26">
        <f>VLOOKUP(A21,[2]taxaOcupacaoCOVID19_CAF_2021_6_!$E$4:$Q$916,13,0)</f>
        <v>0.9</v>
      </c>
      <c r="AJ21" s="25">
        <f t="shared" si="1"/>
        <v>40</v>
      </c>
      <c r="AK21" s="20">
        <f t="shared" si="4"/>
        <v>36</v>
      </c>
      <c r="AL21" s="27">
        <f t="shared" si="0"/>
        <v>1.447450316267894E-4</v>
      </c>
      <c r="AM21" s="9">
        <f t="shared" si="2"/>
        <v>13.027052846411046</v>
      </c>
      <c r="AN21" s="5">
        <v>10</v>
      </c>
      <c r="AO21" s="5">
        <v>20</v>
      </c>
      <c r="AQ21" s="7">
        <f t="shared" si="3"/>
        <v>80</v>
      </c>
    </row>
    <row r="22" spans="1:43" ht="38.25" x14ac:dyDescent="0.25">
      <c r="A22" s="30">
        <v>127876</v>
      </c>
      <c r="B22" s="20">
        <v>61687356002426</v>
      </c>
      <c r="C22" s="21" t="s">
        <v>92</v>
      </c>
      <c r="D22" s="22" t="s">
        <v>48</v>
      </c>
      <c r="E22" s="22" t="s">
        <v>93</v>
      </c>
      <c r="F22" s="22" t="s">
        <v>50</v>
      </c>
      <c r="G22" s="22">
        <v>2106</v>
      </c>
      <c r="H22" s="22" t="s">
        <v>87</v>
      </c>
      <c r="I22" s="23">
        <v>2000</v>
      </c>
      <c r="J22" s="23">
        <v>50</v>
      </c>
      <c r="K22" s="23">
        <v>2000</v>
      </c>
      <c r="L22" s="24">
        <v>1000</v>
      </c>
      <c r="M22" s="24">
        <v>77</v>
      </c>
      <c r="N22" s="24">
        <v>1000</v>
      </c>
      <c r="O22" s="23">
        <v>4000</v>
      </c>
      <c r="P22" s="23">
        <v>600</v>
      </c>
      <c r="Q22" s="23">
        <v>2000</v>
      </c>
      <c r="R22" s="24">
        <v>2000</v>
      </c>
      <c r="S22" s="24">
        <v>1270</v>
      </c>
      <c r="T22" s="24">
        <v>1000</v>
      </c>
      <c r="U22" s="23">
        <v>4000</v>
      </c>
      <c r="V22" s="23">
        <v>2047</v>
      </c>
      <c r="W22" s="23">
        <v>6000</v>
      </c>
      <c r="X22" s="24">
        <v>2000</v>
      </c>
      <c r="Y22" s="24">
        <v>0</v>
      </c>
      <c r="Z22" s="24">
        <v>0</v>
      </c>
      <c r="AA22" s="23">
        <v>8000</v>
      </c>
      <c r="AB22" s="23">
        <v>728</v>
      </c>
      <c r="AC22" s="23">
        <v>10000</v>
      </c>
      <c r="AD22" s="24">
        <v>4000</v>
      </c>
      <c r="AE22" s="24">
        <v>306</v>
      </c>
      <c r="AF22" s="24">
        <v>8000</v>
      </c>
      <c r="AG22" s="25">
        <f>VLOOKUP(A22,'[1]15 MAPA DE LEITO (USO CAF)'!$D$2:$I$948,6,0)</f>
        <v>24</v>
      </c>
      <c r="AH22" s="25">
        <f>VLOOKUP(A22,[2]taxaOcupacaoCOVID19_CAF_2021_6_!$E$4:$O$916,11,0)</f>
        <v>24</v>
      </c>
      <c r="AI22" s="26">
        <f>VLOOKUP(A22,[2]taxaOcupacaoCOVID19_CAF_2021_6_!$E$4:$Q$916,13,0)</f>
        <v>0.79166666666666663</v>
      </c>
      <c r="AJ22" s="25">
        <f t="shared" si="1"/>
        <v>24</v>
      </c>
      <c r="AK22" s="20">
        <f t="shared" si="4"/>
        <v>19</v>
      </c>
      <c r="AL22" s="27">
        <f t="shared" si="0"/>
        <v>2.8949006325357882E-3</v>
      </c>
      <c r="AM22" s="9">
        <f t="shared" si="2"/>
        <v>260.54105692822094</v>
      </c>
      <c r="AN22" s="5">
        <v>10</v>
      </c>
      <c r="AO22" s="5">
        <f t="shared" si="5"/>
        <v>260</v>
      </c>
      <c r="AQ22" s="7">
        <f t="shared" si="3"/>
        <v>1740</v>
      </c>
    </row>
    <row r="23" spans="1:43" ht="76.5" x14ac:dyDescent="0.25">
      <c r="A23" s="20">
        <v>636800</v>
      </c>
      <c r="B23" s="20">
        <v>49150352000970</v>
      </c>
      <c r="C23" s="21" t="s">
        <v>96</v>
      </c>
      <c r="D23" s="22" t="s">
        <v>94</v>
      </c>
      <c r="E23" s="22" t="s">
        <v>94</v>
      </c>
      <c r="F23" s="22" t="s">
        <v>50</v>
      </c>
      <c r="G23" s="22">
        <v>2673</v>
      </c>
      <c r="H23" s="22" t="s">
        <v>87</v>
      </c>
      <c r="I23" s="23">
        <v>6000</v>
      </c>
      <c r="J23" s="23">
        <v>1500</v>
      </c>
      <c r="K23" s="23">
        <v>6000</v>
      </c>
      <c r="L23" s="24">
        <v>1000</v>
      </c>
      <c r="M23" s="24">
        <v>0</v>
      </c>
      <c r="N23" s="24">
        <v>1000</v>
      </c>
      <c r="O23" s="23">
        <v>2200</v>
      </c>
      <c r="P23" s="23">
        <v>908</v>
      </c>
      <c r="Q23" s="23">
        <v>2200</v>
      </c>
      <c r="R23" s="24">
        <v>1000</v>
      </c>
      <c r="S23" s="24">
        <v>0</v>
      </c>
      <c r="T23" s="24">
        <v>1000</v>
      </c>
      <c r="U23" s="23">
        <v>2100</v>
      </c>
      <c r="V23" s="23">
        <v>1900</v>
      </c>
      <c r="W23" s="23">
        <v>2100</v>
      </c>
      <c r="X23" s="24">
        <v>0</v>
      </c>
      <c r="Y23" s="24">
        <v>0</v>
      </c>
      <c r="Z23" s="24">
        <v>0</v>
      </c>
      <c r="AA23" s="23">
        <v>6250</v>
      </c>
      <c r="AB23" s="23">
        <v>1565</v>
      </c>
      <c r="AC23" s="23">
        <v>6250</v>
      </c>
      <c r="AD23" s="24">
        <v>4450</v>
      </c>
      <c r="AE23" s="24">
        <v>1152</v>
      </c>
      <c r="AF23" s="24">
        <v>4450</v>
      </c>
      <c r="AG23" s="25">
        <f>VLOOKUP(A23,'[1]15 MAPA DE LEITO (USO CAF)'!$D$2:$I$948,6,0)</f>
        <v>10</v>
      </c>
      <c r="AH23" s="25">
        <f>VLOOKUP(A23,[2]taxaOcupacaoCOVID19_CAF_2021_6_!$E$4:$O$916,11,0)</f>
        <v>10</v>
      </c>
      <c r="AI23" s="26">
        <f>VLOOKUP(A23,[2]taxaOcupacaoCOVID19_CAF_2021_6_!$E$4:$Q$916,13,0)</f>
        <v>1</v>
      </c>
      <c r="AJ23" s="25">
        <f t="shared" si="1"/>
        <v>10</v>
      </c>
      <c r="AK23" s="20">
        <f t="shared" si="4"/>
        <v>10</v>
      </c>
      <c r="AL23" s="27">
        <f t="shared" si="0"/>
        <v>8.6847018976073647E-3</v>
      </c>
      <c r="AM23" s="9">
        <f t="shared" si="2"/>
        <v>781.62317078466288</v>
      </c>
      <c r="AN23" s="5">
        <v>10</v>
      </c>
      <c r="AO23" s="5">
        <f t="shared" si="5"/>
        <v>780</v>
      </c>
      <c r="AQ23" s="7">
        <f t="shared" si="3"/>
        <v>5220</v>
      </c>
    </row>
    <row r="24" spans="1:43" ht="38.25" x14ac:dyDescent="0.25">
      <c r="A24" s="20">
        <v>650587</v>
      </c>
      <c r="B24" s="20">
        <v>43535210001320</v>
      </c>
      <c r="C24" s="21" t="s">
        <v>98</v>
      </c>
      <c r="D24" s="22" t="s">
        <v>99</v>
      </c>
      <c r="E24" s="22" t="s">
        <v>100</v>
      </c>
      <c r="F24" s="22" t="s">
        <v>50</v>
      </c>
      <c r="G24" s="22">
        <v>2747</v>
      </c>
      <c r="H24" s="22" t="s">
        <v>87</v>
      </c>
      <c r="I24" s="23">
        <v>200</v>
      </c>
      <c r="J24" s="23">
        <v>0</v>
      </c>
      <c r="K24" s="23">
        <v>400</v>
      </c>
      <c r="L24" s="24">
        <v>0</v>
      </c>
      <c r="M24" s="24">
        <v>0</v>
      </c>
      <c r="N24" s="24">
        <v>0</v>
      </c>
      <c r="O24" s="23">
        <v>500</v>
      </c>
      <c r="P24" s="23">
        <v>0</v>
      </c>
      <c r="Q24" s="23">
        <v>1000</v>
      </c>
      <c r="R24" s="24">
        <v>0</v>
      </c>
      <c r="S24" s="24">
        <v>0</v>
      </c>
      <c r="T24" s="24">
        <v>0</v>
      </c>
      <c r="U24" s="23">
        <v>2900</v>
      </c>
      <c r="V24" s="23">
        <v>246</v>
      </c>
      <c r="W24" s="23">
        <v>5800</v>
      </c>
      <c r="X24" s="24">
        <v>1000</v>
      </c>
      <c r="Y24" s="24">
        <v>0</v>
      </c>
      <c r="Z24" s="24">
        <v>2000</v>
      </c>
      <c r="AA24" s="23">
        <v>750</v>
      </c>
      <c r="AB24" s="23">
        <v>0</v>
      </c>
      <c r="AC24" s="23">
        <v>1500</v>
      </c>
      <c r="AD24" s="24">
        <v>1000</v>
      </c>
      <c r="AE24" s="24">
        <v>0</v>
      </c>
      <c r="AF24" s="24">
        <v>2000</v>
      </c>
      <c r="AG24" s="25">
        <f>VLOOKUP(A24,'[1]15 MAPA DE LEITO (USO CAF)'!$D$2:$I$948,6,0)</f>
        <v>10</v>
      </c>
      <c r="AH24" s="25">
        <f>VLOOKUP(A24,[2]taxaOcupacaoCOVID19_CAF_2021_6_!$E$4:$O$916,11,0)</f>
        <v>10</v>
      </c>
      <c r="AI24" s="26">
        <f>VLOOKUP(A24,[2]taxaOcupacaoCOVID19_CAF_2021_6_!$E$4:$Q$916,13,0)</f>
        <v>1</v>
      </c>
      <c r="AJ24" s="25">
        <f t="shared" si="1"/>
        <v>10</v>
      </c>
      <c r="AK24" s="20">
        <f t="shared" si="4"/>
        <v>10</v>
      </c>
      <c r="AL24" s="27">
        <f t="shared" si="0"/>
        <v>5.789801265071576E-4</v>
      </c>
      <c r="AM24" s="9">
        <f t="shared" si="2"/>
        <v>52.108211385644182</v>
      </c>
      <c r="AN24" s="5">
        <v>10</v>
      </c>
      <c r="AO24" s="5">
        <f t="shared" si="5"/>
        <v>50</v>
      </c>
      <c r="AQ24" s="7">
        <f t="shared" si="3"/>
        <v>350</v>
      </c>
    </row>
    <row r="25" spans="1:43" ht="38.25" x14ac:dyDescent="0.25">
      <c r="A25" s="30">
        <v>650595</v>
      </c>
      <c r="B25" s="20">
        <v>43535210001169</v>
      </c>
      <c r="C25" s="21" t="s">
        <v>98</v>
      </c>
      <c r="D25" s="22" t="s">
        <v>84</v>
      </c>
      <c r="E25" s="22" t="s">
        <v>101</v>
      </c>
      <c r="F25" s="22" t="s">
        <v>50</v>
      </c>
      <c r="G25" s="22">
        <v>2755</v>
      </c>
      <c r="H25" s="22" t="s">
        <v>87</v>
      </c>
      <c r="I25" s="23">
        <v>600</v>
      </c>
      <c r="J25" s="23">
        <v>0</v>
      </c>
      <c r="K25" s="23">
        <v>1200</v>
      </c>
      <c r="L25" s="24">
        <v>400</v>
      </c>
      <c r="M25" s="24">
        <v>0</v>
      </c>
      <c r="N25" s="24">
        <v>800</v>
      </c>
      <c r="O25" s="23">
        <v>1500</v>
      </c>
      <c r="P25" s="23">
        <v>0</v>
      </c>
      <c r="Q25" s="23">
        <v>3000</v>
      </c>
      <c r="R25" s="24">
        <v>750</v>
      </c>
      <c r="S25" s="24">
        <v>5</v>
      </c>
      <c r="T25" s="24">
        <v>1500</v>
      </c>
      <c r="U25" s="23">
        <v>8000</v>
      </c>
      <c r="V25" s="23">
        <v>0</v>
      </c>
      <c r="W25" s="23">
        <v>16000</v>
      </c>
      <c r="X25" s="24">
        <v>1800</v>
      </c>
      <c r="Y25" s="24">
        <v>0</v>
      </c>
      <c r="Z25" s="24">
        <v>3600</v>
      </c>
      <c r="AA25" s="23">
        <v>600</v>
      </c>
      <c r="AB25" s="23">
        <v>100</v>
      </c>
      <c r="AC25" s="23">
        <v>1200</v>
      </c>
      <c r="AD25" s="24">
        <v>1500</v>
      </c>
      <c r="AE25" s="24">
        <v>0</v>
      </c>
      <c r="AF25" s="24">
        <v>3000</v>
      </c>
      <c r="AG25" s="25">
        <f>VLOOKUP(A25,'[1]15 MAPA DE LEITO (USO CAF)'!$D$2:$I$948,6,0)</f>
        <v>11</v>
      </c>
      <c r="AH25" s="25">
        <f>VLOOKUP(A25,[2]taxaOcupacaoCOVID19_CAF_2021_6_!$E$4:$O$916,11,0)</f>
        <v>11</v>
      </c>
      <c r="AI25" s="26">
        <f>VLOOKUP(A25,[2]taxaOcupacaoCOVID19_CAF_2021_6_!$E$4:$Q$916,13,0)</f>
        <v>0.54545454545454541</v>
      </c>
      <c r="AJ25" s="25">
        <f t="shared" si="1"/>
        <v>11</v>
      </c>
      <c r="AK25" s="20">
        <f t="shared" si="4"/>
        <v>6</v>
      </c>
      <c r="AL25" s="27">
        <f t="shared" si="0"/>
        <v>1.736940379521473E-3</v>
      </c>
      <c r="AM25" s="9">
        <f t="shared" si="2"/>
        <v>156.32463415693258</v>
      </c>
      <c r="AN25" s="5">
        <v>10</v>
      </c>
      <c r="AO25" s="5">
        <f t="shared" si="5"/>
        <v>160</v>
      </c>
      <c r="AQ25" s="7">
        <f t="shared" si="3"/>
        <v>1040</v>
      </c>
    </row>
    <row r="26" spans="1:43" ht="25.5" x14ac:dyDescent="0.25">
      <c r="A26" s="20">
        <v>2066092</v>
      </c>
      <c r="B26" s="20">
        <v>61699567006204</v>
      </c>
      <c r="C26" s="21" t="s">
        <v>102</v>
      </c>
      <c r="D26" s="22" t="s">
        <v>48</v>
      </c>
      <c r="E26" s="22" t="s">
        <v>52</v>
      </c>
      <c r="F26" s="22" t="s">
        <v>50</v>
      </c>
      <c r="G26" s="22">
        <v>2038</v>
      </c>
      <c r="H26" s="22" t="s">
        <v>87</v>
      </c>
      <c r="I26" s="24">
        <v>2600</v>
      </c>
      <c r="J26" s="24">
        <v>395</v>
      </c>
      <c r="K26" s="24">
        <v>5200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1849</v>
      </c>
      <c r="V26" s="24">
        <v>4</v>
      </c>
      <c r="W26" s="24">
        <v>3698</v>
      </c>
      <c r="X26" s="24">
        <v>0</v>
      </c>
      <c r="Y26" s="24">
        <v>0</v>
      </c>
      <c r="Z26" s="24">
        <v>0</v>
      </c>
      <c r="AA26" s="24">
        <v>9112</v>
      </c>
      <c r="AB26" s="24">
        <v>1746</v>
      </c>
      <c r="AC26" s="24">
        <v>18224</v>
      </c>
      <c r="AD26" s="24">
        <v>457</v>
      </c>
      <c r="AE26" s="24">
        <v>80</v>
      </c>
      <c r="AF26" s="24">
        <v>914</v>
      </c>
      <c r="AG26" s="25">
        <f>VLOOKUP(A26,'[1]15 MAPA DE LEITO (USO CAF)'!$D$2:$I$948,6,0)</f>
        <v>33</v>
      </c>
      <c r="AH26" s="25">
        <f>VLOOKUP(A26,[2]taxaOcupacaoCOVID19_CAF_2021_6_!$E$4:$O$916,11,0)</f>
        <v>23</v>
      </c>
      <c r="AI26" s="26">
        <f>VLOOKUP(A26,[2]taxaOcupacaoCOVID19_CAF_2021_6_!$E$4:$Q$916,13,0)</f>
        <v>0.86956521739130432</v>
      </c>
      <c r="AJ26" s="25">
        <f t="shared" si="1"/>
        <v>33</v>
      </c>
      <c r="AK26" s="20">
        <f t="shared" si="4"/>
        <v>28.695652173913043</v>
      </c>
      <c r="AL26" s="27">
        <f t="shared" si="0"/>
        <v>7.5267416445930491E-3</v>
      </c>
      <c r="AM26" s="9">
        <f t="shared" si="2"/>
        <v>677.40674801337445</v>
      </c>
      <c r="AN26" s="5">
        <v>10</v>
      </c>
      <c r="AO26" s="5">
        <f t="shared" si="5"/>
        <v>680</v>
      </c>
      <c r="AQ26" s="7">
        <f t="shared" si="3"/>
        <v>4520</v>
      </c>
    </row>
    <row r="27" spans="1:43" ht="25.5" x14ac:dyDescent="0.25">
      <c r="A27" s="20">
        <v>2077426</v>
      </c>
      <c r="B27" s="20">
        <v>61687356000300</v>
      </c>
      <c r="C27" s="21" t="s">
        <v>103</v>
      </c>
      <c r="D27" s="22" t="s">
        <v>48</v>
      </c>
      <c r="E27" s="22" t="s">
        <v>52</v>
      </c>
      <c r="F27" s="22" t="s">
        <v>50</v>
      </c>
      <c r="G27" s="22">
        <v>2056</v>
      </c>
      <c r="H27" s="22" t="s">
        <v>87</v>
      </c>
      <c r="I27" s="23">
        <v>12000</v>
      </c>
      <c r="J27" s="23">
        <v>0</v>
      </c>
      <c r="K27" s="23">
        <v>12000</v>
      </c>
      <c r="L27" s="24">
        <v>0</v>
      </c>
      <c r="M27" s="24">
        <v>0</v>
      </c>
      <c r="N27" s="24">
        <v>0</v>
      </c>
      <c r="O27" s="23">
        <v>0</v>
      </c>
      <c r="P27" s="23">
        <v>0</v>
      </c>
      <c r="Q27" s="23">
        <v>0</v>
      </c>
      <c r="R27" s="24">
        <v>0</v>
      </c>
      <c r="S27" s="24">
        <v>0</v>
      </c>
      <c r="T27" s="24">
        <v>0</v>
      </c>
      <c r="U27" s="23">
        <v>30446</v>
      </c>
      <c r="V27" s="23">
        <v>0</v>
      </c>
      <c r="W27" s="23">
        <v>29100</v>
      </c>
      <c r="X27" s="24">
        <v>0</v>
      </c>
      <c r="Y27" s="24">
        <v>0</v>
      </c>
      <c r="Z27" s="24">
        <v>0</v>
      </c>
      <c r="AA27" s="23">
        <v>9000</v>
      </c>
      <c r="AB27" s="23">
        <v>0</v>
      </c>
      <c r="AC27" s="23">
        <v>9000</v>
      </c>
      <c r="AD27" s="24">
        <v>1000</v>
      </c>
      <c r="AE27" s="24">
        <v>80</v>
      </c>
      <c r="AF27" s="24">
        <v>1000</v>
      </c>
      <c r="AG27" s="25">
        <f>VLOOKUP(A27,'[1]15 MAPA DE LEITO (USO CAF)'!$D$2:$I$948,6,0)</f>
        <v>50</v>
      </c>
      <c r="AH27" s="25">
        <f>VLOOKUP(A27,[2]taxaOcupacaoCOVID19_CAF_2021_6_!$E$4:$O$916,11,0)</f>
        <v>27</v>
      </c>
      <c r="AI27" s="26">
        <f>VLOOKUP(A27,[2]taxaOcupacaoCOVID19_CAF_2021_6_!$E$4:$Q$916,13,0)</f>
        <v>1</v>
      </c>
      <c r="AJ27" s="25">
        <f t="shared" si="1"/>
        <v>50</v>
      </c>
      <c r="AK27" s="20">
        <f t="shared" si="4"/>
        <v>50</v>
      </c>
      <c r="AL27" s="27">
        <f t="shared" si="0"/>
        <v>1.7369403795214729E-2</v>
      </c>
      <c r="AM27" s="9">
        <f t="shared" si="2"/>
        <v>1563.2463415693258</v>
      </c>
      <c r="AN27" s="5">
        <v>10</v>
      </c>
      <c r="AO27" s="5">
        <f t="shared" si="5"/>
        <v>1560</v>
      </c>
      <c r="AQ27" s="7">
        <f t="shared" si="3"/>
        <v>10440</v>
      </c>
    </row>
    <row r="28" spans="1:43" ht="25.5" x14ac:dyDescent="0.25">
      <c r="A28" s="20">
        <v>2078104</v>
      </c>
      <c r="B28" s="20">
        <v>60598448001071</v>
      </c>
      <c r="C28" s="21" t="s">
        <v>109</v>
      </c>
      <c r="D28" s="22" t="s">
        <v>48</v>
      </c>
      <c r="E28" s="22" t="s">
        <v>110</v>
      </c>
      <c r="F28" s="22" t="s">
        <v>50</v>
      </c>
      <c r="G28" s="22">
        <v>1700</v>
      </c>
      <c r="H28" s="22" t="s">
        <v>87</v>
      </c>
      <c r="I28" s="23">
        <v>81</v>
      </c>
      <c r="J28" s="23">
        <v>5</v>
      </c>
      <c r="K28" s="23">
        <v>162</v>
      </c>
      <c r="L28" s="24">
        <v>0</v>
      </c>
      <c r="M28" s="24">
        <v>0</v>
      </c>
      <c r="N28" s="24">
        <v>0</v>
      </c>
      <c r="O28" s="23">
        <v>0</v>
      </c>
      <c r="P28" s="23">
        <v>0</v>
      </c>
      <c r="Q28" s="23">
        <v>0</v>
      </c>
      <c r="R28" s="24">
        <v>0</v>
      </c>
      <c r="S28" s="24">
        <v>0</v>
      </c>
      <c r="T28" s="24">
        <v>0</v>
      </c>
      <c r="U28" s="23">
        <v>5580</v>
      </c>
      <c r="V28" s="23">
        <v>842</v>
      </c>
      <c r="W28" s="23">
        <v>11160</v>
      </c>
      <c r="X28" s="24">
        <v>0</v>
      </c>
      <c r="Y28" s="24">
        <v>0</v>
      </c>
      <c r="Z28" s="24">
        <v>0</v>
      </c>
      <c r="AA28" s="23">
        <v>4371</v>
      </c>
      <c r="AB28" s="23">
        <v>1223</v>
      </c>
      <c r="AC28" s="23">
        <v>8742</v>
      </c>
      <c r="AD28" s="24">
        <v>3979</v>
      </c>
      <c r="AE28" s="24">
        <v>1091</v>
      </c>
      <c r="AF28" s="24">
        <v>7958</v>
      </c>
      <c r="AG28" s="25">
        <f>VLOOKUP(A28,'[1]15 MAPA DE LEITO (USO CAF)'!$D$2:$I$948,6,0)</f>
        <v>0</v>
      </c>
      <c r="AH28" s="25">
        <f>VLOOKUP(A28,[2]taxaOcupacaoCOVID19_CAF_2021_6_!$E$4:$O$916,11,0)</f>
        <v>21</v>
      </c>
      <c r="AI28" s="26">
        <f>VLOOKUP(A28,[2]taxaOcupacaoCOVID19_CAF_2021_6_!$E$4:$Q$916,13,0)</f>
        <v>0.95238095238095233</v>
      </c>
      <c r="AJ28" s="25">
        <f t="shared" si="1"/>
        <v>21</v>
      </c>
      <c r="AK28" s="20">
        <f t="shared" si="4"/>
        <v>20</v>
      </c>
      <c r="AL28" s="27">
        <f t="shared" si="0"/>
        <v>2.3448695123539886E-4</v>
      </c>
      <c r="AM28" s="9">
        <f t="shared" si="2"/>
        <v>21.103825611185897</v>
      </c>
      <c r="AN28" s="5">
        <v>10</v>
      </c>
      <c r="AO28" s="5">
        <f t="shared" si="5"/>
        <v>20</v>
      </c>
      <c r="AQ28" s="7">
        <f t="shared" si="3"/>
        <v>142</v>
      </c>
    </row>
    <row r="29" spans="1:43" ht="89.25" x14ac:dyDescent="0.25">
      <c r="A29" s="20">
        <v>2079119</v>
      </c>
      <c r="B29" s="20">
        <v>57722118000302</v>
      </c>
      <c r="C29" s="21" t="s">
        <v>112</v>
      </c>
      <c r="D29" s="22" t="s">
        <v>113</v>
      </c>
      <c r="E29" s="22" t="s">
        <v>114</v>
      </c>
      <c r="F29" s="22" t="s">
        <v>50</v>
      </c>
      <c r="G29" s="22">
        <v>2803</v>
      </c>
      <c r="H29" s="22" t="s">
        <v>87</v>
      </c>
      <c r="I29" s="23">
        <v>15</v>
      </c>
      <c r="J29" s="23">
        <v>39</v>
      </c>
      <c r="K29" s="23">
        <v>30</v>
      </c>
      <c r="L29" s="24">
        <v>0</v>
      </c>
      <c r="M29" s="24">
        <v>0</v>
      </c>
      <c r="N29" s="24">
        <v>0</v>
      </c>
      <c r="O29" s="23">
        <v>20</v>
      </c>
      <c r="P29" s="23">
        <v>40</v>
      </c>
      <c r="Q29" s="23">
        <v>40</v>
      </c>
      <c r="R29" s="24">
        <v>0</v>
      </c>
      <c r="S29" s="24">
        <v>0</v>
      </c>
      <c r="T29" s="24">
        <v>0</v>
      </c>
      <c r="U29" s="23">
        <v>0</v>
      </c>
      <c r="V29" s="23">
        <v>0</v>
      </c>
      <c r="W29" s="23">
        <v>0</v>
      </c>
      <c r="X29" s="24">
        <v>0</v>
      </c>
      <c r="Y29" s="24">
        <v>0</v>
      </c>
      <c r="Z29" s="24">
        <v>0</v>
      </c>
      <c r="AA29" s="23">
        <v>170</v>
      </c>
      <c r="AB29" s="23">
        <v>813</v>
      </c>
      <c r="AC29" s="23">
        <v>340</v>
      </c>
      <c r="AD29" s="24">
        <v>10</v>
      </c>
      <c r="AE29" s="24">
        <v>32</v>
      </c>
      <c r="AF29" s="24">
        <v>20</v>
      </c>
      <c r="AG29" s="25">
        <f>VLOOKUP(A29,'[1]15 MAPA DE LEITO (USO CAF)'!$D$2:$I$948,6,0)</f>
        <v>0</v>
      </c>
      <c r="AH29" s="25">
        <f>VLOOKUP(A29,[2]taxaOcupacaoCOVID19_CAF_2021_6_!$E$4:$O$916,11,0)</f>
        <v>0</v>
      </c>
      <c r="AI29" s="26" t="e">
        <f>VLOOKUP(A29,[2]taxaOcupacaoCOVID19_CAF_2021_6_!$E$4:$Q$916,13,0)</f>
        <v>#DIV/0!</v>
      </c>
      <c r="AJ29" s="25">
        <f t="shared" si="1"/>
        <v>0</v>
      </c>
      <c r="AK29" s="20">
        <f>AJ29</f>
        <v>0</v>
      </c>
      <c r="AL29" s="27">
        <f t="shared" si="0"/>
        <v>4.3423509488036823E-5</v>
      </c>
      <c r="AM29" s="9">
        <f t="shared" si="2"/>
        <v>3.9081158539233143</v>
      </c>
      <c r="AN29" s="5">
        <v>10</v>
      </c>
      <c r="AO29" s="5">
        <v>30</v>
      </c>
      <c r="AQ29" s="7">
        <f t="shared" si="3"/>
        <v>0</v>
      </c>
    </row>
    <row r="30" spans="1:43" ht="25.5" x14ac:dyDescent="0.25">
      <c r="A30" s="20">
        <v>2079828</v>
      </c>
      <c r="B30" s="20" t="s">
        <v>115</v>
      </c>
      <c r="C30" s="28" t="s">
        <v>116</v>
      </c>
      <c r="D30" s="22" t="s">
        <v>48</v>
      </c>
      <c r="E30" s="22" t="s">
        <v>117</v>
      </c>
      <c r="F30" s="22" t="s">
        <v>50</v>
      </c>
      <c r="G30" s="22">
        <v>1689</v>
      </c>
      <c r="H30" s="22" t="s">
        <v>87</v>
      </c>
      <c r="I30" s="29">
        <v>633</v>
      </c>
      <c r="J30" s="29">
        <v>0</v>
      </c>
      <c r="K30" s="29">
        <v>1300</v>
      </c>
      <c r="L30" s="24">
        <v>1266</v>
      </c>
      <c r="M30" s="24">
        <v>0</v>
      </c>
      <c r="N30" s="24">
        <v>2500</v>
      </c>
      <c r="O30" s="23">
        <v>60</v>
      </c>
      <c r="P30" s="23">
        <v>0</v>
      </c>
      <c r="Q30" s="23">
        <v>120</v>
      </c>
      <c r="R30" s="24">
        <v>30</v>
      </c>
      <c r="S30" s="24">
        <v>0</v>
      </c>
      <c r="T30" s="24">
        <v>60</v>
      </c>
      <c r="U30" s="23">
        <v>1781</v>
      </c>
      <c r="V30" s="23">
        <v>1031</v>
      </c>
      <c r="W30" s="23">
        <v>3600</v>
      </c>
      <c r="X30" s="24">
        <v>300</v>
      </c>
      <c r="Y30" s="24">
        <v>0</v>
      </c>
      <c r="Z30" s="24">
        <v>600</v>
      </c>
      <c r="AA30" s="23">
        <v>1335</v>
      </c>
      <c r="AB30" s="23">
        <v>666</v>
      </c>
      <c r="AC30" s="23">
        <v>2670</v>
      </c>
      <c r="AD30" s="24">
        <v>245</v>
      </c>
      <c r="AE30" s="24">
        <v>500</v>
      </c>
      <c r="AF30" s="24">
        <v>400</v>
      </c>
      <c r="AG30" s="25">
        <f>VLOOKUP(A30,'[1]15 MAPA DE LEITO (USO CAF)'!$D$2:$I$948,6,0)</f>
        <v>20</v>
      </c>
      <c r="AH30" s="25">
        <f>VLOOKUP(A30,[2]taxaOcupacaoCOVID19_CAF_2021_6_!$E$4:$O$916,11,0)</f>
        <v>10</v>
      </c>
      <c r="AI30" s="26">
        <f>VLOOKUP(A30,[2]taxaOcupacaoCOVID19_CAF_2021_6_!$E$4:$Q$916,13,0)</f>
        <v>0.7</v>
      </c>
      <c r="AJ30" s="25">
        <f t="shared" si="1"/>
        <v>20</v>
      </c>
      <c r="AK30" s="20">
        <f t="shared" si="4"/>
        <v>14</v>
      </c>
      <c r="AL30" s="27">
        <f t="shared" si="0"/>
        <v>1.8816854111482623E-3</v>
      </c>
      <c r="AM30" s="9">
        <f t="shared" si="2"/>
        <v>169.35168700334361</v>
      </c>
      <c r="AN30" s="5">
        <v>10</v>
      </c>
      <c r="AO30" s="5">
        <f t="shared" si="5"/>
        <v>170</v>
      </c>
      <c r="AQ30" s="7">
        <f t="shared" si="3"/>
        <v>1130</v>
      </c>
    </row>
    <row r="31" spans="1:43" ht="38.25" x14ac:dyDescent="0.25">
      <c r="A31" s="20">
        <v>2084163</v>
      </c>
      <c r="B31" s="20">
        <v>61699567000516</v>
      </c>
      <c r="C31" s="28" t="s">
        <v>122</v>
      </c>
      <c r="D31" s="22" t="s">
        <v>48</v>
      </c>
      <c r="E31" s="22" t="s">
        <v>123</v>
      </c>
      <c r="F31" s="22" t="s">
        <v>50</v>
      </c>
      <c r="G31" s="22">
        <v>1704</v>
      </c>
      <c r="H31" s="22" t="s">
        <v>87</v>
      </c>
      <c r="I31" s="29">
        <v>1450</v>
      </c>
      <c r="J31" s="29">
        <v>0</v>
      </c>
      <c r="K31" s="29">
        <v>2900</v>
      </c>
      <c r="L31" s="24">
        <v>0</v>
      </c>
      <c r="M31" s="24">
        <v>0</v>
      </c>
      <c r="N31" s="24">
        <v>0</v>
      </c>
      <c r="O31" s="23">
        <v>0</v>
      </c>
      <c r="P31" s="23">
        <v>0</v>
      </c>
      <c r="Q31" s="23">
        <v>0</v>
      </c>
      <c r="R31" s="24">
        <v>0</v>
      </c>
      <c r="S31" s="24">
        <v>0</v>
      </c>
      <c r="T31" s="24">
        <v>0</v>
      </c>
      <c r="U31" s="23">
        <v>3000</v>
      </c>
      <c r="V31" s="23">
        <v>0</v>
      </c>
      <c r="W31" s="23">
        <v>6000</v>
      </c>
      <c r="X31" s="24">
        <v>0</v>
      </c>
      <c r="Y31" s="24">
        <v>0</v>
      </c>
      <c r="Z31" s="24">
        <v>0</v>
      </c>
      <c r="AA31" s="23">
        <v>5800</v>
      </c>
      <c r="AB31" s="23">
        <v>660</v>
      </c>
      <c r="AC31" s="23">
        <v>11600</v>
      </c>
      <c r="AD31" s="24">
        <v>600</v>
      </c>
      <c r="AE31" s="24">
        <v>0</v>
      </c>
      <c r="AF31" s="24">
        <v>1200</v>
      </c>
      <c r="AG31" s="25">
        <f>VLOOKUP(A31,'[1]15 MAPA DE LEITO (USO CAF)'!$D$2:$I$948,6,0)</f>
        <v>33</v>
      </c>
      <c r="AH31" s="25">
        <f>VLOOKUP(A31,[2]taxaOcupacaoCOVID19_CAF_2021_6_!$E$4:$O$916,11,0)</f>
        <v>21</v>
      </c>
      <c r="AI31" s="26">
        <f>VLOOKUP(A31,[2]taxaOcupacaoCOVID19_CAF_2021_6_!$E$4:$Q$916,13,0)</f>
        <v>0.80952380952380953</v>
      </c>
      <c r="AJ31" s="25">
        <f t="shared" si="1"/>
        <v>33</v>
      </c>
      <c r="AK31" s="20">
        <f t="shared" si="4"/>
        <v>26.714285714285715</v>
      </c>
      <c r="AL31" s="27">
        <f t="shared" si="0"/>
        <v>4.1976059171768927E-3</v>
      </c>
      <c r="AM31" s="9">
        <f t="shared" si="2"/>
        <v>377.78453254592034</v>
      </c>
      <c r="AN31" s="5">
        <v>10</v>
      </c>
      <c r="AO31" s="5">
        <f t="shared" si="5"/>
        <v>380</v>
      </c>
      <c r="AQ31" s="7">
        <f t="shared" si="3"/>
        <v>2520</v>
      </c>
    </row>
    <row r="32" spans="1:43" ht="38.25" x14ac:dyDescent="0.25">
      <c r="A32" s="20">
        <v>2087804</v>
      </c>
      <c r="B32" s="20">
        <v>3969808000765</v>
      </c>
      <c r="C32" s="21" t="s">
        <v>124</v>
      </c>
      <c r="D32" s="22" t="s">
        <v>65</v>
      </c>
      <c r="E32" s="22" t="s">
        <v>125</v>
      </c>
      <c r="F32" s="22" t="s">
        <v>50</v>
      </c>
      <c r="G32" s="22">
        <v>1703</v>
      </c>
      <c r="H32" s="22" t="s">
        <v>87</v>
      </c>
      <c r="I32" s="23">
        <v>325</v>
      </c>
      <c r="J32" s="23">
        <v>400</v>
      </c>
      <c r="K32" s="23">
        <v>650</v>
      </c>
      <c r="L32" s="24">
        <v>13</v>
      </c>
      <c r="M32" s="24">
        <v>275</v>
      </c>
      <c r="N32" s="24">
        <v>0</v>
      </c>
      <c r="O32" s="23">
        <v>2064</v>
      </c>
      <c r="P32" s="23">
        <v>900</v>
      </c>
      <c r="Q32" s="23">
        <v>4128</v>
      </c>
      <c r="R32" s="24">
        <v>80</v>
      </c>
      <c r="S32" s="24">
        <v>0</v>
      </c>
      <c r="T32" s="24">
        <v>160</v>
      </c>
      <c r="U32" s="23">
        <v>2280</v>
      </c>
      <c r="V32" s="23">
        <v>5150</v>
      </c>
      <c r="W32" s="23">
        <v>4560</v>
      </c>
      <c r="X32" s="24">
        <v>0</v>
      </c>
      <c r="Y32" s="24">
        <v>0</v>
      </c>
      <c r="Z32" s="24">
        <v>0</v>
      </c>
      <c r="AA32" s="23">
        <v>1030</v>
      </c>
      <c r="AB32" s="23">
        <v>2490</v>
      </c>
      <c r="AC32" s="23">
        <v>2060</v>
      </c>
      <c r="AD32" s="24">
        <v>4</v>
      </c>
      <c r="AE32" s="24">
        <v>37</v>
      </c>
      <c r="AF32" s="24">
        <v>0</v>
      </c>
      <c r="AG32" s="25">
        <f>VLOOKUP(A32,'[1]15 MAPA DE LEITO (USO CAF)'!$D$2:$I$948,6,0)</f>
        <v>20</v>
      </c>
      <c r="AH32" s="25">
        <f>VLOOKUP(A32,[2]taxaOcupacaoCOVID19_CAF_2021_6_!$E$4:$O$916,11,0)</f>
        <v>21</v>
      </c>
      <c r="AI32" s="26">
        <f>VLOOKUP(A32,[2]taxaOcupacaoCOVID19_CAF_2021_6_!$E$4:$Q$916,13,0)</f>
        <v>0.90476190476190477</v>
      </c>
      <c r="AJ32" s="25">
        <f t="shared" si="1"/>
        <v>21</v>
      </c>
      <c r="AK32" s="20">
        <f t="shared" si="4"/>
        <v>19</v>
      </c>
      <c r="AL32" s="27">
        <f t="shared" si="0"/>
        <v>9.4084270557413113E-4</v>
      </c>
      <c r="AM32" s="9">
        <f t="shared" si="2"/>
        <v>84.675843501671807</v>
      </c>
      <c r="AN32" s="5">
        <v>10</v>
      </c>
      <c r="AO32" s="5">
        <f t="shared" si="5"/>
        <v>80</v>
      </c>
      <c r="AQ32" s="7">
        <f t="shared" si="3"/>
        <v>570</v>
      </c>
    </row>
    <row r="33" spans="1:43" ht="25.5" x14ac:dyDescent="0.25">
      <c r="A33" s="20">
        <v>2091585</v>
      </c>
      <c r="B33" s="20">
        <v>61687356002507</v>
      </c>
      <c r="C33" s="21" t="s">
        <v>126</v>
      </c>
      <c r="D33" s="22" t="s">
        <v>48</v>
      </c>
      <c r="E33" s="22" t="s">
        <v>52</v>
      </c>
      <c r="F33" s="22" t="s">
        <v>50</v>
      </c>
      <c r="G33" s="22">
        <v>1687</v>
      </c>
      <c r="H33" s="22" t="s">
        <v>87</v>
      </c>
      <c r="I33" s="23">
        <v>900</v>
      </c>
      <c r="J33" s="23">
        <v>0</v>
      </c>
      <c r="K33" s="23">
        <v>1800</v>
      </c>
      <c r="L33" s="24">
        <v>1250</v>
      </c>
      <c r="M33" s="24">
        <v>35</v>
      </c>
      <c r="N33" s="24">
        <v>2500</v>
      </c>
      <c r="O33" s="23">
        <v>2015</v>
      </c>
      <c r="P33" s="23">
        <v>0</v>
      </c>
      <c r="Q33" s="23">
        <v>4030</v>
      </c>
      <c r="R33" s="24">
        <v>1010</v>
      </c>
      <c r="S33" s="24">
        <v>0</v>
      </c>
      <c r="T33" s="24">
        <v>2020</v>
      </c>
      <c r="U33" s="23">
        <v>4315</v>
      </c>
      <c r="V33" s="23">
        <v>0</v>
      </c>
      <c r="W33" s="23">
        <v>8623</v>
      </c>
      <c r="X33" s="24">
        <v>885</v>
      </c>
      <c r="Y33" s="24">
        <v>0</v>
      </c>
      <c r="Z33" s="24">
        <v>1770</v>
      </c>
      <c r="AA33" s="23">
        <v>4401</v>
      </c>
      <c r="AB33" s="23">
        <v>120</v>
      </c>
      <c r="AC33" s="23">
        <v>8800</v>
      </c>
      <c r="AD33" s="24">
        <v>4401</v>
      </c>
      <c r="AE33" s="24">
        <v>120</v>
      </c>
      <c r="AF33" s="24">
        <v>8800</v>
      </c>
      <c r="AG33" s="25">
        <f>VLOOKUP(A33,'[1]15 MAPA DE LEITO (USO CAF)'!$D$2:$I$948,6,0)</f>
        <v>40</v>
      </c>
      <c r="AH33" s="25">
        <f>VLOOKUP(A33,[2]taxaOcupacaoCOVID19_CAF_2021_6_!$E$4:$O$916,11,0)</f>
        <v>13</v>
      </c>
      <c r="AI33" s="26">
        <f>VLOOKUP(A33,[2]taxaOcupacaoCOVID19_CAF_2021_6_!$E$4:$Q$916,13,0)</f>
        <v>1</v>
      </c>
      <c r="AJ33" s="25">
        <f t="shared" si="1"/>
        <v>40</v>
      </c>
      <c r="AK33" s="20">
        <f t="shared" si="4"/>
        <v>40</v>
      </c>
      <c r="AL33" s="27">
        <f t="shared" si="0"/>
        <v>2.6054105692822093E-3</v>
      </c>
      <c r="AM33" s="9">
        <f t="shared" si="2"/>
        <v>234.48695123539883</v>
      </c>
      <c r="AN33" s="5">
        <v>10</v>
      </c>
      <c r="AO33" s="5">
        <f t="shared" si="5"/>
        <v>230</v>
      </c>
      <c r="AQ33" s="7">
        <f t="shared" si="3"/>
        <v>1570</v>
      </c>
    </row>
    <row r="34" spans="1:43" ht="51" x14ac:dyDescent="0.25">
      <c r="A34" s="20">
        <v>2755130</v>
      </c>
      <c r="B34" s="20">
        <v>53221255003247</v>
      </c>
      <c r="C34" s="21" t="s">
        <v>129</v>
      </c>
      <c r="D34" s="22" t="s">
        <v>82</v>
      </c>
      <c r="E34" s="22" t="s">
        <v>82</v>
      </c>
      <c r="F34" s="22" t="s">
        <v>50</v>
      </c>
      <c r="G34" s="22">
        <v>2234</v>
      </c>
      <c r="H34" s="22" t="s">
        <v>87</v>
      </c>
      <c r="I34" s="23">
        <v>2800</v>
      </c>
      <c r="J34" s="23">
        <v>337</v>
      </c>
      <c r="K34" s="23">
        <v>2800</v>
      </c>
      <c r="L34" s="24">
        <v>1400</v>
      </c>
      <c r="M34" s="24">
        <v>1071</v>
      </c>
      <c r="N34" s="24">
        <v>1400</v>
      </c>
      <c r="O34" s="23">
        <v>2800</v>
      </c>
      <c r="P34" s="23">
        <v>6129</v>
      </c>
      <c r="Q34" s="23">
        <v>2800</v>
      </c>
      <c r="R34" s="24">
        <v>1400</v>
      </c>
      <c r="S34" s="24">
        <v>1500</v>
      </c>
      <c r="T34" s="24">
        <v>1400</v>
      </c>
      <c r="U34" s="23">
        <v>8873</v>
      </c>
      <c r="V34" s="23">
        <v>7478</v>
      </c>
      <c r="W34" s="23">
        <v>9000</v>
      </c>
      <c r="X34" s="24">
        <v>0</v>
      </c>
      <c r="Y34" s="24">
        <v>0</v>
      </c>
      <c r="Z34" s="24">
        <v>0</v>
      </c>
      <c r="AA34" s="23">
        <v>2144</v>
      </c>
      <c r="AB34" s="23">
        <v>1077</v>
      </c>
      <c r="AC34" s="23">
        <v>1700</v>
      </c>
      <c r="AD34" s="24">
        <v>2800</v>
      </c>
      <c r="AE34" s="24">
        <v>500</v>
      </c>
      <c r="AF34" s="24">
        <v>2800</v>
      </c>
      <c r="AG34" s="25">
        <f>VLOOKUP(A34,'[1]15 MAPA DE LEITO (USO CAF)'!$D$2:$I$948,6,0)</f>
        <v>0</v>
      </c>
      <c r="AH34" s="25">
        <f>VLOOKUP(A34,[2]taxaOcupacaoCOVID19_CAF_2021_6_!$E$4:$O$916,11,0)</f>
        <v>49</v>
      </c>
      <c r="AI34" s="26">
        <f>VLOOKUP(A34,[2]taxaOcupacaoCOVID19_CAF_2021_6_!$E$4:$Q$916,13,0)</f>
        <v>1</v>
      </c>
      <c r="AJ34" s="25">
        <f t="shared" si="1"/>
        <v>49</v>
      </c>
      <c r="AK34" s="20">
        <f t="shared" si="4"/>
        <v>49</v>
      </c>
      <c r="AL34" s="27">
        <f t="shared" si="0"/>
        <v>4.0528608855501039E-3</v>
      </c>
      <c r="AM34" s="9">
        <f t="shared" si="2"/>
        <v>364.75747969950936</v>
      </c>
      <c r="AN34" s="5">
        <v>10</v>
      </c>
      <c r="AO34" s="5">
        <f t="shared" si="5"/>
        <v>360</v>
      </c>
      <c r="AQ34" s="7">
        <f t="shared" si="3"/>
        <v>2440</v>
      </c>
    </row>
    <row r="35" spans="1:43" ht="25.5" x14ac:dyDescent="0.25">
      <c r="A35" s="20">
        <v>2790602</v>
      </c>
      <c r="B35" s="20">
        <v>46230439000373</v>
      </c>
      <c r="C35" s="21" t="s">
        <v>130</v>
      </c>
      <c r="D35" s="22" t="s">
        <v>84</v>
      </c>
      <c r="E35" s="22" t="s">
        <v>84</v>
      </c>
      <c r="F35" s="22" t="s">
        <v>50</v>
      </c>
      <c r="G35" s="22">
        <v>1683</v>
      </c>
      <c r="H35" s="22" t="s">
        <v>87</v>
      </c>
      <c r="I35" s="23">
        <v>200</v>
      </c>
      <c r="J35" s="23">
        <v>25</v>
      </c>
      <c r="K35" s="23">
        <v>400</v>
      </c>
      <c r="L35" s="24">
        <v>1000</v>
      </c>
      <c r="M35" s="24">
        <v>25</v>
      </c>
      <c r="N35" s="24">
        <v>2000</v>
      </c>
      <c r="O35" s="23">
        <v>1000</v>
      </c>
      <c r="P35" s="23">
        <v>0</v>
      </c>
      <c r="Q35" s="23">
        <v>2000</v>
      </c>
      <c r="R35" s="24">
        <v>8000</v>
      </c>
      <c r="S35" s="24">
        <v>1655</v>
      </c>
      <c r="T35" s="24">
        <v>16000</v>
      </c>
      <c r="U35" s="23">
        <v>10000</v>
      </c>
      <c r="V35" s="23">
        <v>307</v>
      </c>
      <c r="W35" s="23">
        <v>20000</v>
      </c>
      <c r="X35" s="24">
        <v>0</v>
      </c>
      <c r="Y35" s="24">
        <v>0</v>
      </c>
      <c r="Z35" s="24">
        <v>0</v>
      </c>
      <c r="AA35" s="23">
        <v>5000</v>
      </c>
      <c r="AB35" s="23">
        <v>6</v>
      </c>
      <c r="AC35" s="23">
        <v>10000</v>
      </c>
      <c r="AD35" s="24">
        <v>6500</v>
      </c>
      <c r="AE35" s="24">
        <v>1581</v>
      </c>
      <c r="AF35" s="24">
        <v>13000</v>
      </c>
      <c r="AG35" s="25">
        <f>VLOOKUP(A35,'[1]15 MAPA DE LEITO (USO CAF)'!$D$2:$I$948,6,0)</f>
        <v>66</v>
      </c>
      <c r="AH35" s="25">
        <f>VLOOKUP(A35,[2]taxaOcupacaoCOVID19_CAF_2021_6_!$E$4:$O$916,11,0)</f>
        <v>61</v>
      </c>
      <c r="AI35" s="26">
        <f>VLOOKUP(A35,[2]taxaOcupacaoCOVID19_CAF_2021_6_!$E$4:$Q$916,13,0)</f>
        <v>1</v>
      </c>
      <c r="AJ35" s="25">
        <f t="shared" si="1"/>
        <v>66</v>
      </c>
      <c r="AK35" s="20">
        <f t="shared" si="4"/>
        <v>66</v>
      </c>
      <c r="AL35" s="27">
        <f t="shared" si="0"/>
        <v>5.789801265071576E-4</v>
      </c>
      <c r="AM35" s="9">
        <f t="shared" si="2"/>
        <v>52.108211385644182</v>
      </c>
      <c r="AN35" s="5">
        <v>10</v>
      </c>
      <c r="AO35" s="5">
        <f t="shared" si="5"/>
        <v>50</v>
      </c>
      <c r="AQ35" s="7">
        <f t="shared" si="3"/>
        <v>350</v>
      </c>
    </row>
    <row r="36" spans="1:43" ht="25.5" x14ac:dyDescent="0.25">
      <c r="A36" s="20">
        <v>2792141</v>
      </c>
      <c r="B36" s="20">
        <v>61687356002183</v>
      </c>
      <c r="C36" s="21" t="s">
        <v>131</v>
      </c>
      <c r="D36" s="22" t="s">
        <v>48</v>
      </c>
      <c r="E36" s="22" t="s">
        <v>132</v>
      </c>
      <c r="F36" s="22" t="s">
        <v>50</v>
      </c>
      <c r="G36" s="22">
        <v>1963</v>
      </c>
      <c r="H36" s="22" t="s">
        <v>87</v>
      </c>
      <c r="I36" s="23">
        <v>1500</v>
      </c>
      <c r="J36" s="23">
        <v>27</v>
      </c>
      <c r="K36" s="23">
        <v>1500</v>
      </c>
      <c r="L36" s="24">
        <v>750</v>
      </c>
      <c r="M36" s="24">
        <v>38</v>
      </c>
      <c r="N36" s="24">
        <v>750</v>
      </c>
      <c r="O36" s="23">
        <v>2100</v>
      </c>
      <c r="P36" s="23">
        <v>440</v>
      </c>
      <c r="Q36" s="23">
        <v>500</v>
      </c>
      <c r="R36" s="24">
        <v>1050</v>
      </c>
      <c r="S36" s="24">
        <v>5</v>
      </c>
      <c r="T36" s="24">
        <v>300</v>
      </c>
      <c r="U36" s="23">
        <v>8000</v>
      </c>
      <c r="V36" s="23">
        <v>110</v>
      </c>
      <c r="W36" s="23">
        <v>16000</v>
      </c>
      <c r="X36" s="24">
        <v>250</v>
      </c>
      <c r="Y36" s="24">
        <v>0</v>
      </c>
      <c r="Z36" s="24">
        <v>500</v>
      </c>
      <c r="AA36" s="23">
        <v>2700</v>
      </c>
      <c r="AB36" s="23">
        <v>491</v>
      </c>
      <c r="AC36" s="23">
        <v>5400</v>
      </c>
      <c r="AD36" s="24">
        <v>3500</v>
      </c>
      <c r="AE36" s="24">
        <v>1096</v>
      </c>
      <c r="AF36" s="24">
        <v>7000</v>
      </c>
      <c r="AG36" s="25">
        <f>VLOOKUP(A36,'[1]15 MAPA DE LEITO (USO CAF)'!$D$2:$I$948,6,0)</f>
        <v>0</v>
      </c>
      <c r="AH36" s="25">
        <f>VLOOKUP(A36,[2]taxaOcupacaoCOVID19_CAF_2021_6_!$E$4:$O$916,11,0)</f>
        <v>31</v>
      </c>
      <c r="AI36" s="26">
        <f>VLOOKUP(A36,[2]taxaOcupacaoCOVID19_CAF_2021_6_!$E$4:$Q$916,13,0)</f>
        <v>0.74193548387096775</v>
      </c>
      <c r="AJ36" s="25">
        <f t="shared" si="1"/>
        <v>31</v>
      </c>
      <c r="AK36" s="20">
        <f t="shared" si="4"/>
        <v>23</v>
      </c>
      <c r="AL36" s="27">
        <f t="shared" si="0"/>
        <v>2.1711754744018412E-3</v>
      </c>
      <c r="AM36" s="9">
        <f t="shared" si="2"/>
        <v>195.40579269616572</v>
      </c>
      <c r="AN36" s="5">
        <v>10</v>
      </c>
      <c r="AO36" s="5">
        <f t="shared" si="5"/>
        <v>200</v>
      </c>
      <c r="AQ36" s="7">
        <f t="shared" si="3"/>
        <v>1300</v>
      </c>
    </row>
    <row r="37" spans="1:43" ht="63.75" x14ac:dyDescent="0.25">
      <c r="A37" s="20">
        <v>3028399</v>
      </c>
      <c r="B37" s="20">
        <v>66518267002208</v>
      </c>
      <c r="C37" s="21" t="s">
        <v>137</v>
      </c>
      <c r="D37" s="22" t="s">
        <v>48</v>
      </c>
      <c r="E37" s="22" t="s">
        <v>138</v>
      </c>
      <c r="F37" s="22" t="s">
        <v>50</v>
      </c>
      <c r="G37" s="22">
        <v>2173</v>
      </c>
      <c r="H37" s="22" t="s">
        <v>87</v>
      </c>
      <c r="I37" s="23">
        <v>4800</v>
      </c>
      <c r="J37" s="23">
        <v>576</v>
      </c>
      <c r="K37" s="23">
        <v>8000</v>
      </c>
      <c r="L37" s="24">
        <v>0</v>
      </c>
      <c r="M37" s="24">
        <v>0</v>
      </c>
      <c r="N37" s="24">
        <v>0</v>
      </c>
      <c r="O37" s="23">
        <v>11</v>
      </c>
      <c r="P37" s="23">
        <v>24</v>
      </c>
      <c r="Q37" s="23">
        <v>20</v>
      </c>
      <c r="R37" s="24">
        <v>0</v>
      </c>
      <c r="S37" s="24">
        <v>0</v>
      </c>
      <c r="T37" s="24">
        <v>0</v>
      </c>
      <c r="U37" s="23">
        <v>3550</v>
      </c>
      <c r="V37" s="23">
        <v>3373</v>
      </c>
      <c r="W37" s="23">
        <v>7000</v>
      </c>
      <c r="X37" s="24">
        <v>0</v>
      </c>
      <c r="Y37" s="24">
        <v>0</v>
      </c>
      <c r="Z37" s="24">
        <v>0</v>
      </c>
      <c r="AA37" s="23">
        <v>1990</v>
      </c>
      <c r="AB37" s="23">
        <v>90</v>
      </c>
      <c r="AC37" s="23">
        <v>3900</v>
      </c>
      <c r="AD37" s="24">
        <v>234</v>
      </c>
      <c r="AE37" s="24">
        <v>50</v>
      </c>
      <c r="AF37" s="24">
        <v>460</v>
      </c>
      <c r="AG37" s="25">
        <f>VLOOKUP(A37,'[1]15 MAPA DE LEITO (USO CAF)'!$D$2:$I$948,6,0)</f>
        <v>20</v>
      </c>
      <c r="AH37" s="25">
        <f>VLOOKUP(A37,[2]taxaOcupacaoCOVID19_CAF_2021_6_!$E$4:$O$916,11,0)</f>
        <v>20</v>
      </c>
      <c r="AI37" s="26">
        <f>VLOOKUP(A37,[2]taxaOcupacaoCOVID19_CAF_2021_6_!$E$4:$Q$916,13,0)</f>
        <v>0.85</v>
      </c>
      <c r="AJ37" s="25">
        <f t="shared" si="1"/>
        <v>20</v>
      </c>
      <c r="AK37" s="20">
        <f t="shared" si="4"/>
        <v>17</v>
      </c>
      <c r="AL37" s="27">
        <f t="shared" ref="AL37:AL68" si="7">(K37*100%)/$K$177</f>
        <v>1.1579602530143153E-2</v>
      </c>
      <c r="AM37" s="9">
        <f t="shared" si="2"/>
        <v>1042.1642277128838</v>
      </c>
      <c r="AN37" s="5">
        <v>10</v>
      </c>
      <c r="AO37" s="5">
        <f t="shared" si="5"/>
        <v>1040</v>
      </c>
      <c r="AQ37" s="7">
        <f t="shared" si="3"/>
        <v>6960</v>
      </c>
    </row>
    <row r="38" spans="1:43" ht="25.5" x14ac:dyDescent="0.25">
      <c r="A38" s="20">
        <v>3126838</v>
      </c>
      <c r="B38" s="20">
        <v>60975737007245</v>
      </c>
      <c r="C38" s="21" t="s">
        <v>139</v>
      </c>
      <c r="D38" s="22" t="s">
        <v>90</v>
      </c>
      <c r="E38" s="22" t="s">
        <v>140</v>
      </c>
      <c r="F38" s="22" t="s">
        <v>50</v>
      </c>
      <c r="G38" s="22">
        <v>1851</v>
      </c>
      <c r="H38" s="22" t="s">
        <v>87</v>
      </c>
      <c r="I38" s="23">
        <v>5760</v>
      </c>
      <c r="J38" s="23">
        <v>600</v>
      </c>
      <c r="K38" s="23">
        <v>5160</v>
      </c>
      <c r="L38" s="24">
        <v>0</v>
      </c>
      <c r="M38" s="24">
        <v>0</v>
      </c>
      <c r="N38" s="24">
        <v>0</v>
      </c>
      <c r="O38" s="23">
        <v>0</v>
      </c>
      <c r="P38" s="23">
        <v>0</v>
      </c>
      <c r="Q38" s="23">
        <v>0</v>
      </c>
      <c r="R38" s="24">
        <v>0</v>
      </c>
      <c r="S38" s="24">
        <v>0</v>
      </c>
      <c r="T38" s="24">
        <v>0</v>
      </c>
      <c r="U38" s="23">
        <v>3870</v>
      </c>
      <c r="V38" s="23">
        <v>4687</v>
      </c>
      <c r="W38" s="23">
        <v>3053</v>
      </c>
      <c r="X38" s="24">
        <v>0</v>
      </c>
      <c r="Y38" s="24">
        <v>0</v>
      </c>
      <c r="Z38" s="24">
        <v>0</v>
      </c>
      <c r="AA38" s="23">
        <v>0</v>
      </c>
      <c r="AB38" s="23">
        <v>0</v>
      </c>
      <c r="AC38" s="23">
        <v>0</v>
      </c>
      <c r="AD38" s="24">
        <v>2160</v>
      </c>
      <c r="AE38" s="24">
        <v>850</v>
      </c>
      <c r="AF38" s="24">
        <v>3470</v>
      </c>
      <c r="AG38" s="25">
        <f>VLOOKUP(A38,'[1]15 MAPA DE LEITO (USO CAF)'!$D$2:$I$948,6,0)</f>
        <v>45</v>
      </c>
      <c r="AH38" s="25">
        <f>VLOOKUP(A38,[2]taxaOcupacaoCOVID19_CAF_2021_6_!$E$4:$O$916,11,0)</f>
        <v>13</v>
      </c>
      <c r="AI38" s="26">
        <f>VLOOKUP(A38,[2]taxaOcupacaoCOVID19_CAF_2021_6_!$E$4:$Q$916,13,0)</f>
        <v>0.92307692307692313</v>
      </c>
      <c r="AJ38" s="25">
        <f t="shared" si="1"/>
        <v>45</v>
      </c>
      <c r="AK38" s="20">
        <f t="shared" si="4"/>
        <v>41.53846153846154</v>
      </c>
      <c r="AL38" s="27">
        <f t="shared" si="7"/>
        <v>7.4688436319423337E-3</v>
      </c>
      <c r="AM38" s="9">
        <f t="shared" si="2"/>
        <v>672.19592687481008</v>
      </c>
      <c r="AN38" s="5">
        <v>10</v>
      </c>
      <c r="AO38" s="5">
        <f t="shared" si="5"/>
        <v>670</v>
      </c>
      <c r="AQ38" s="7">
        <f t="shared" si="3"/>
        <v>4490</v>
      </c>
    </row>
    <row r="39" spans="1:43" ht="38.25" x14ac:dyDescent="0.25">
      <c r="A39" s="20">
        <v>6236596</v>
      </c>
      <c r="B39" s="20">
        <v>53221255003166</v>
      </c>
      <c r="C39" s="21" t="s">
        <v>141</v>
      </c>
      <c r="D39" s="22" t="s">
        <v>142</v>
      </c>
      <c r="E39" s="22" t="s">
        <v>143</v>
      </c>
      <c r="F39" s="22" t="s">
        <v>50</v>
      </c>
      <c r="G39" s="22">
        <v>2275</v>
      </c>
      <c r="H39" s="22" t="s">
        <v>87</v>
      </c>
      <c r="I39" s="23">
        <v>200</v>
      </c>
      <c r="J39" s="23">
        <v>0</v>
      </c>
      <c r="K39" s="23">
        <v>400</v>
      </c>
      <c r="L39" s="24">
        <v>300</v>
      </c>
      <c r="M39" s="24">
        <v>0</v>
      </c>
      <c r="N39" s="24">
        <v>600</v>
      </c>
      <c r="O39" s="23">
        <v>400</v>
      </c>
      <c r="P39" s="23">
        <v>253</v>
      </c>
      <c r="Q39" s="23">
        <v>800</v>
      </c>
      <c r="R39" s="24">
        <v>400</v>
      </c>
      <c r="S39" s="24">
        <v>0</v>
      </c>
      <c r="T39" s="24">
        <v>800</v>
      </c>
      <c r="U39" s="23">
        <v>2000</v>
      </c>
      <c r="V39" s="23">
        <v>166</v>
      </c>
      <c r="W39" s="23">
        <v>4000</v>
      </c>
      <c r="X39" s="24">
        <v>50</v>
      </c>
      <c r="Y39" s="24">
        <v>0</v>
      </c>
      <c r="Z39" s="24">
        <v>100</v>
      </c>
      <c r="AA39" s="23">
        <v>500</v>
      </c>
      <c r="AB39" s="23">
        <v>280</v>
      </c>
      <c r="AC39" s="23">
        <v>1000</v>
      </c>
      <c r="AD39" s="24">
        <v>2800</v>
      </c>
      <c r="AE39" s="24">
        <v>0</v>
      </c>
      <c r="AF39" s="24">
        <v>5600</v>
      </c>
      <c r="AG39" s="25">
        <f>VLOOKUP(A39,'[1]15 MAPA DE LEITO (USO CAF)'!$D$2:$I$948,6,0)</f>
        <v>16</v>
      </c>
      <c r="AH39" s="25">
        <f>VLOOKUP(A39,[2]taxaOcupacaoCOVID19_CAF_2021_6_!$E$4:$O$916,11,0)</f>
        <v>8</v>
      </c>
      <c r="AI39" s="26">
        <f>VLOOKUP(A39,[2]taxaOcupacaoCOVID19_CAF_2021_6_!$E$4:$Q$916,13,0)</f>
        <v>1</v>
      </c>
      <c r="AJ39" s="25">
        <f t="shared" si="1"/>
        <v>16</v>
      </c>
      <c r="AK39" s="20">
        <f t="shared" si="4"/>
        <v>16</v>
      </c>
      <c r="AL39" s="27">
        <f t="shared" si="7"/>
        <v>5.789801265071576E-4</v>
      </c>
      <c r="AM39" s="9">
        <f t="shared" si="2"/>
        <v>52.108211385644182</v>
      </c>
      <c r="AN39" s="5">
        <v>10</v>
      </c>
      <c r="AO39" s="5">
        <f t="shared" si="5"/>
        <v>50</v>
      </c>
      <c r="AQ39" s="7">
        <f t="shared" si="3"/>
        <v>350</v>
      </c>
    </row>
    <row r="40" spans="1:43" ht="38.25" x14ac:dyDescent="0.25">
      <c r="A40" s="20">
        <v>6878687</v>
      </c>
      <c r="B40" s="20">
        <v>66518267002470</v>
      </c>
      <c r="C40" s="21" t="s">
        <v>144</v>
      </c>
      <c r="D40" s="22" t="s">
        <v>48</v>
      </c>
      <c r="E40" s="22" t="s">
        <v>81</v>
      </c>
      <c r="F40" s="22" t="s">
        <v>50</v>
      </c>
      <c r="G40" s="22">
        <v>2170</v>
      </c>
      <c r="H40" s="22" t="s">
        <v>87</v>
      </c>
      <c r="I40" s="23">
        <v>300</v>
      </c>
      <c r="J40" s="23">
        <v>25</v>
      </c>
      <c r="K40" s="23">
        <v>600</v>
      </c>
      <c r="L40" s="24">
        <v>501</v>
      </c>
      <c r="M40" s="24">
        <v>50</v>
      </c>
      <c r="N40" s="24">
        <v>1000</v>
      </c>
      <c r="O40" s="23">
        <v>0</v>
      </c>
      <c r="P40" s="23">
        <v>0</v>
      </c>
      <c r="Q40" s="23">
        <v>0</v>
      </c>
      <c r="R40" s="24">
        <v>0</v>
      </c>
      <c r="S40" s="24">
        <v>0</v>
      </c>
      <c r="T40" s="24">
        <v>0</v>
      </c>
      <c r="U40" s="23">
        <v>3100</v>
      </c>
      <c r="V40" s="23">
        <v>1814</v>
      </c>
      <c r="W40" s="23">
        <v>6000</v>
      </c>
      <c r="X40" s="24">
        <v>0</v>
      </c>
      <c r="Y40" s="24">
        <v>0</v>
      </c>
      <c r="Z40" s="24">
        <v>0</v>
      </c>
      <c r="AA40" s="23">
        <v>5025</v>
      </c>
      <c r="AB40" s="23">
        <v>162</v>
      </c>
      <c r="AC40" s="23">
        <v>10000</v>
      </c>
      <c r="AD40" s="24">
        <v>365</v>
      </c>
      <c r="AE40" s="24">
        <v>95</v>
      </c>
      <c r="AF40" s="24">
        <v>700</v>
      </c>
      <c r="AG40" s="25">
        <f>VLOOKUP(A40,'[1]15 MAPA DE LEITO (USO CAF)'!$D$2:$I$948,6,0)</f>
        <v>31</v>
      </c>
      <c r="AH40" s="25">
        <f>VLOOKUP(A40,[2]taxaOcupacaoCOVID19_CAF_2021_6_!$E$4:$O$916,11,0)</f>
        <v>20</v>
      </c>
      <c r="AI40" s="26">
        <f>VLOOKUP(A40,[2]taxaOcupacaoCOVID19_CAF_2021_6_!$E$4:$Q$916,13,0)</f>
        <v>0.85</v>
      </c>
      <c r="AJ40" s="25">
        <f t="shared" si="1"/>
        <v>31</v>
      </c>
      <c r="AK40" s="20">
        <f t="shared" si="4"/>
        <v>26.349999999999998</v>
      </c>
      <c r="AL40" s="27">
        <f t="shared" si="7"/>
        <v>8.6847018976073651E-4</v>
      </c>
      <c r="AM40" s="9">
        <f t="shared" si="2"/>
        <v>78.162317078466288</v>
      </c>
      <c r="AN40" s="5">
        <v>10</v>
      </c>
      <c r="AO40" s="5">
        <f t="shared" si="5"/>
        <v>80</v>
      </c>
      <c r="AQ40" s="7">
        <f t="shared" si="3"/>
        <v>520</v>
      </c>
    </row>
    <row r="41" spans="1:43" ht="38.25" x14ac:dyDescent="0.25">
      <c r="A41" s="20">
        <v>9491112</v>
      </c>
      <c r="B41" s="20" t="s">
        <v>148</v>
      </c>
      <c r="C41" s="28" t="s">
        <v>149</v>
      </c>
      <c r="D41" s="22" t="s">
        <v>99</v>
      </c>
      <c r="E41" s="22" t="s">
        <v>99</v>
      </c>
      <c r="F41" s="22" t="s">
        <v>50</v>
      </c>
      <c r="G41" s="22">
        <v>2215</v>
      </c>
      <c r="H41" s="22" t="s">
        <v>87</v>
      </c>
      <c r="I41" s="29">
        <v>1054</v>
      </c>
      <c r="J41" s="29">
        <v>0</v>
      </c>
      <c r="K41" s="29">
        <v>2108</v>
      </c>
      <c r="L41" s="24">
        <v>0</v>
      </c>
      <c r="M41" s="24">
        <v>0</v>
      </c>
      <c r="N41" s="24">
        <v>0</v>
      </c>
      <c r="O41" s="23">
        <v>1135</v>
      </c>
      <c r="P41" s="23">
        <v>150</v>
      </c>
      <c r="Q41" s="23">
        <v>2270</v>
      </c>
      <c r="R41" s="24">
        <v>0</v>
      </c>
      <c r="S41" s="24">
        <v>0</v>
      </c>
      <c r="T41" s="24">
        <v>0</v>
      </c>
      <c r="U41" s="23">
        <v>3000</v>
      </c>
      <c r="V41" s="23">
        <v>8</v>
      </c>
      <c r="W41" s="23">
        <v>6000</v>
      </c>
      <c r="X41" s="24">
        <v>0</v>
      </c>
      <c r="Y41" s="24">
        <v>0</v>
      </c>
      <c r="Z41" s="24">
        <v>0</v>
      </c>
      <c r="AA41" s="23">
        <v>3168</v>
      </c>
      <c r="AB41" s="23">
        <v>740</v>
      </c>
      <c r="AC41" s="23">
        <v>6336</v>
      </c>
      <c r="AD41" s="24">
        <v>1641</v>
      </c>
      <c r="AE41" s="24">
        <v>80</v>
      </c>
      <c r="AF41" s="24">
        <v>3282</v>
      </c>
      <c r="AG41" s="25">
        <f>VLOOKUP(A41,'[1]15 MAPA DE LEITO (USO CAF)'!$D$2:$I$948,6,0)</f>
        <v>30</v>
      </c>
      <c r="AH41" s="25">
        <f>VLOOKUP(A41,[2]taxaOcupacaoCOVID19_CAF_2021_6_!$E$4:$O$916,11,0)</f>
        <v>30</v>
      </c>
      <c r="AI41" s="26">
        <f>VLOOKUP(A41,[2]taxaOcupacaoCOVID19_CAF_2021_6_!$E$4:$Q$916,13,0)</f>
        <v>1</v>
      </c>
      <c r="AJ41" s="25">
        <f t="shared" ref="AJ41:AJ72" si="8">IF(AG41&gt;AH41,AG41,AH41)</f>
        <v>30</v>
      </c>
      <c r="AK41" s="20">
        <f t="shared" ref="AK41:AK72" si="9">AJ41*AI41</f>
        <v>30</v>
      </c>
      <c r="AL41" s="27">
        <f t="shared" si="7"/>
        <v>3.0512252666927207E-3</v>
      </c>
      <c r="AM41" s="9">
        <f t="shared" ref="AM41:AM74" si="10">AL41*$D$2</f>
        <v>274.61027400234485</v>
      </c>
      <c r="AN41" s="5">
        <v>10</v>
      </c>
      <c r="AO41" s="5">
        <f t="shared" ref="AO41:AO74" si="11">MROUND(AM41,AN41)</f>
        <v>270</v>
      </c>
      <c r="AQ41" s="7">
        <f t="shared" ref="AQ41:AQ74" si="12">K41-AO41</f>
        <v>1838</v>
      </c>
    </row>
    <row r="42" spans="1:43" ht="63.75" x14ac:dyDescent="0.25">
      <c r="A42" s="20">
        <v>9491252</v>
      </c>
      <c r="B42" s="20">
        <v>46374500027041</v>
      </c>
      <c r="C42" s="21" t="s">
        <v>150</v>
      </c>
      <c r="D42" s="22" t="s">
        <v>90</v>
      </c>
      <c r="E42" s="22" t="s">
        <v>151</v>
      </c>
      <c r="F42" s="22" t="s">
        <v>50</v>
      </c>
      <c r="G42" s="22">
        <v>1964</v>
      </c>
      <c r="H42" s="22" t="s">
        <v>87</v>
      </c>
      <c r="I42" s="23">
        <v>282</v>
      </c>
      <c r="J42" s="23">
        <v>0</v>
      </c>
      <c r="K42" s="23">
        <v>564</v>
      </c>
      <c r="L42" s="24">
        <v>141</v>
      </c>
      <c r="M42" s="24">
        <v>70</v>
      </c>
      <c r="N42" s="24">
        <v>282</v>
      </c>
      <c r="O42" s="23">
        <v>0</v>
      </c>
      <c r="P42" s="23">
        <v>0</v>
      </c>
      <c r="Q42" s="23">
        <v>0</v>
      </c>
      <c r="R42" s="24">
        <v>0</v>
      </c>
      <c r="S42" s="24">
        <v>0</v>
      </c>
      <c r="T42" s="24">
        <v>0</v>
      </c>
      <c r="U42" s="23">
        <v>454</v>
      </c>
      <c r="V42" s="23">
        <v>2165</v>
      </c>
      <c r="W42" s="23">
        <v>454</v>
      </c>
      <c r="X42" s="24">
        <v>0</v>
      </c>
      <c r="Y42" s="24">
        <v>0</v>
      </c>
      <c r="Z42" s="24">
        <v>0</v>
      </c>
      <c r="AA42" s="23">
        <v>364</v>
      </c>
      <c r="AB42" s="23">
        <v>1933</v>
      </c>
      <c r="AC42" s="23">
        <v>364</v>
      </c>
      <c r="AD42" s="24">
        <v>874</v>
      </c>
      <c r="AE42" s="24">
        <v>680</v>
      </c>
      <c r="AF42" s="24">
        <v>1748</v>
      </c>
      <c r="AG42" s="25">
        <f>VLOOKUP(A42,'[1]15 MAPA DE LEITO (USO CAF)'!$D$2:$I$948,6,0)</f>
        <v>0</v>
      </c>
      <c r="AH42" s="25">
        <f>VLOOKUP(A42,[2]taxaOcupacaoCOVID19_CAF_2021_6_!$E$4:$O$916,11,0)</f>
        <v>25</v>
      </c>
      <c r="AI42" s="26">
        <f>VLOOKUP(A42,[2]taxaOcupacaoCOVID19_CAF_2021_6_!$E$4:$Q$916,13,0)</f>
        <v>0.96</v>
      </c>
      <c r="AJ42" s="25">
        <f t="shared" si="8"/>
        <v>25</v>
      </c>
      <c r="AK42" s="20">
        <f t="shared" si="9"/>
        <v>24</v>
      </c>
      <c r="AL42" s="27">
        <f t="shared" si="7"/>
        <v>8.1636197837509224E-4</v>
      </c>
      <c r="AM42" s="9">
        <f t="shared" si="10"/>
        <v>73.472578053758298</v>
      </c>
      <c r="AN42" s="5">
        <v>10</v>
      </c>
      <c r="AO42" s="5">
        <f t="shared" si="11"/>
        <v>70</v>
      </c>
      <c r="AQ42" s="7">
        <f t="shared" si="12"/>
        <v>494</v>
      </c>
    </row>
    <row r="43" spans="1:43" ht="51" x14ac:dyDescent="0.25">
      <c r="A43" s="20">
        <v>9556095</v>
      </c>
      <c r="B43" s="20">
        <v>3969808001222</v>
      </c>
      <c r="C43" s="21" t="s">
        <v>152</v>
      </c>
      <c r="D43" s="22" t="s">
        <v>105</v>
      </c>
      <c r="E43" s="22" t="s">
        <v>105</v>
      </c>
      <c r="F43" s="22" t="s">
        <v>50</v>
      </c>
      <c r="G43" s="22">
        <v>1706</v>
      </c>
      <c r="H43" s="22" t="s">
        <v>87</v>
      </c>
      <c r="I43" s="23">
        <v>100</v>
      </c>
      <c r="J43" s="23">
        <v>0</v>
      </c>
      <c r="K43" s="23">
        <v>200</v>
      </c>
      <c r="L43" s="24">
        <v>50</v>
      </c>
      <c r="M43" s="24">
        <v>0</v>
      </c>
      <c r="N43" s="24">
        <v>100</v>
      </c>
      <c r="O43" s="23">
        <v>100</v>
      </c>
      <c r="P43" s="23">
        <v>0</v>
      </c>
      <c r="Q43" s="23">
        <v>200</v>
      </c>
      <c r="R43" s="24">
        <v>50</v>
      </c>
      <c r="S43" s="24">
        <v>0</v>
      </c>
      <c r="T43" s="24">
        <v>100</v>
      </c>
      <c r="U43" s="23">
        <v>4947</v>
      </c>
      <c r="V43" s="23">
        <v>8939</v>
      </c>
      <c r="W43" s="23">
        <v>3629</v>
      </c>
      <c r="X43" s="24">
        <v>0</v>
      </c>
      <c r="Y43" s="24">
        <v>0</v>
      </c>
      <c r="Z43" s="24">
        <v>0</v>
      </c>
      <c r="AA43" s="23">
        <v>3479</v>
      </c>
      <c r="AB43" s="23">
        <v>1777</v>
      </c>
      <c r="AC43" s="23">
        <v>6921</v>
      </c>
      <c r="AD43" s="24">
        <v>1238</v>
      </c>
      <c r="AE43" s="24">
        <v>732</v>
      </c>
      <c r="AF43" s="24">
        <v>2363</v>
      </c>
      <c r="AG43" s="25">
        <f>VLOOKUP(A43,'[1]15 MAPA DE LEITO (USO CAF)'!$D$2:$I$948,6,0)</f>
        <v>0</v>
      </c>
      <c r="AH43" s="25">
        <f>VLOOKUP(A43,[2]taxaOcupacaoCOVID19_CAF_2021_6_!$E$4:$O$916,11,0)</f>
        <v>30</v>
      </c>
      <c r="AI43" s="26">
        <f>VLOOKUP(A43,[2]taxaOcupacaoCOVID19_CAF_2021_6_!$E$4:$Q$916,13,0)</f>
        <v>0.93333333333333335</v>
      </c>
      <c r="AJ43" s="25">
        <f t="shared" si="8"/>
        <v>30</v>
      </c>
      <c r="AK43" s="20">
        <f t="shared" si="9"/>
        <v>28</v>
      </c>
      <c r="AL43" s="27">
        <f t="shared" si="7"/>
        <v>2.894900632535788E-4</v>
      </c>
      <c r="AM43" s="9">
        <f t="shared" si="10"/>
        <v>26.054105692822091</v>
      </c>
      <c r="AN43" s="5">
        <v>10</v>
      </c>
      <c r="AO43" s="5">
        <f t="shared" si="11"/>
        <v>30</v>
      </c>
      <c r="AQ43" s="7">
        <f t="shared" si="12"/>
        <v>170</v>
      </c>
    </row>
    <row r="44" spans="1:43" ht="25.5" x14ac:dyDescent="0.25">
      <c r="A44" s="20">
        <v>2077485</v>
      </c>
      <c r="B44" s="20">
        <v>61699567000192</v>
      </c>
      <c r="C44" s="21" t="s">
        <v>153</v>
      </c>
      <c r="D44" s="22" t="s">
        <v>48</v>
      </c>
      <c r="E44" s="22" t="s">
        <v>52</v>
      </c>
      <c r="F44" s="22" t="s">
        <v>50</v>
      </c>
      <c r="G44" s="22">
        <v>2393</v>
      </c>
      <c r="H44" s="22" t="s">
        <v>154</v>
      </c>
      <c r="I44" s="23">
        <v>650</v>
      </c>
      <c r="J44" s="23">
        <v>0</v>
      </c>
      <c r="K44" s="23">
        <v>1300</v>
      </c>
      <c r="L44" s="24">
        <v>0</v>
      </c>
      <c r="M44" s="24">
        <v>0</v>
      </c>
      <c r="N44" s="24">
        <v>0</v>
      </c>
      <c r="O44" s="23">
        <v>40</v>
      </c>
      <c r="P44" s="23">
        <v>0</v>
      </c>
      <c r="Q44" s="23">
        <v>80</v>
      </c>
      <c r="R44" s="24">
        <v>0</v>
      </c>
      <c r="S44" s="24">
        <v>0</v>
      </c>
      <c r="T44" s="24">
        <v>0</v>
      </c>
      <c r="U44" s="23">
        <v>8000</v>
      </c>
      <c r="V44" s="23">
        <v>200</v>
      </c>
      <c r="W44" s="23">
        <v>16000</v>
      </c>
      <c r="X44" s="24">
        <v>0</v>
      </c>
      <c r="Y44" s="24">
        <v>0</v>
      </c>
      <c r="Z44" s="24">
        <v>0</v>
      </c>
      <c r="AA44" s="23">
        <v>15000</v>
      </c>
      <c r="AB44" s="23">
        <v>0</v>
      </c>
      <c r="AC44" s="23">
        <v>30000</v>
      </c>
      <c r="AD44" s="24">
        <v>3600</v>
      </c>
      <c r="AE44" s="24">
        <v>528</v>
      </c>
      <c r="AF44" s="24">
        <v>7200</v>
      </c>
      <c r="AG44" s="25">
        <f>VLOOKUP(A44,'[1]15 MAPA DE LEITO (USO CAF)'!$D$2:$I$948,6,0)</f>
        <v>0</v>
      </c>
      <c r="AH44" s="25">
        <f>VLOOKUP(A44,[2]taxaOcupacaoCOVID19_CAF_2021_6_!$E$4:$O$916,11,0)</f>
        <v>74</v>
      </c>
      <c r="AI44" s="26">
        <f>VLOOKUP(A44,[2]taxaOcupacaoCOVID19_CAF_2021_6_!$E$4:$Q$916,13,0)</f>
        <v>0.70270270270270274</v>
      </c>
      <c r="AJ44" s="25">
        <f t="shared" si="8"/>
        <v>74</v>
      </c>
      <c r="AK44" s="20">
        <f t="shared" si="9"/>
        <v>52</v>
      </c>
      <c r="AL44" s="27">
        <f t="shared" si="7"/>
        <v>1.8816854111482623E-3</v>
      </c>
      <c r="AM44" s="9">
        <f t="shared" si="10"/>
        <v>169.35168700334361</v>
      </c>
      <c r="AN44" s="5">
        <v>10</v>
      </c>
      <c r="AO44" s="5">
        <f t="shared" si="11"/>
        <v>170</v>
      </c>
      <c r="AQ44" s="7">
        <f t="shared" si="12"/>
        <v>1130</v>
      </c>
    </row>
    <row r="45" spans="1:43" ht="63.75" x14ac:dyDescent="0.25">
      <c r="A45" s="20">
        <v>2078511</v>
      </c>
      <c r="B45" s="20">
        <v>53221255003409</v>
      </c>
      <c r="C45" s="21" t="s">
        <v>156</v>
      </c>
      <c r="D45" s="22" t="s">
        <v>71</v>
      </c>
      <c r="E45" s="22" t="s">
        <v>157</v>
      </c>
      <c r="F45" s="22" t="s">
        <v>50</v>
      </c>
      <c r="G45" s="22">
        <v>2212</v>
      </c>
      <c r="H45" s="22" t="s">
        <v>154</v>
      </c>
      <c r="I45" s="23">
        <v>200</v>
      </c>
      <c r="J45" s="23">
        <v>0</v>
      </c>
      <c r="K45" s="23">
        <v>400</v>
      </c>
      <c r="L45" s="24">
        <v>1250</v>
      </c>
      <c r="M45" s="24">
        <v>113</v>
      </c>
      <c r="N45" s="24">
        <v>2500</v>
      </c>
      <c r="O45" s="23">
        <v>200</v>
      </c>
      <c r="P45" s="23">
        <v>0</v>
      </c>
      <c r="Q45" s="23">
        <v>400</v>
      </c>
      <c r="R45" s="24">
        <v>900</v>
      </c>
      <c r="S45" s="24">
        <v>0</v>
      </c>
      <c r="T45" s="24">
        <v>1800</v>
      </c>
      <c r="U45" s="23">
        <v>2152</v>
      </c>
      <c r="V45" s="23">
        <v>227</v>
      </c>
      <c r="W45" s="23">
        <v>4300</v>
      </c>
      <c r="X45" s="24">
        <v>250</v>
      </c>
      <c r="Y45" s="24">
        <v>0</v>
      </c>
      <c r="Z45" s="24">
        <v>500</v>
      </c>
      <c r="AA45" s="23">
        <v>3750</v>
      </c>
      <c r="AB45" s="23">
        <v>74</v>
      </c>
      <c r="AC45" s="23">
        <v>2000</v>
      </c>
      <c r="AD45" s="24">
        <v>1350</v>
      </c>
      <c r="AE45" s="24">
        <v>0</v>
      </c>
      <c r="AF45" s="24">
        <v>2700</v>
      </c>
      <c r="AG45" s="25">
        <f>VLOOKUP(A45,'[1]15 MAPA DE LEITO (USO CAF)'!$D$2:$I$948,6,0)</f>
        <v>0</v>
      </c>
      <c r="AH45" s="25">
        <f>VLOOKUP(A45,[2]taxaOcupacaoCOVID19_CAF_2021_6_!$E$4:$O$916,11,0)</f>
        <v>16</v>
      </c>
      <c r="AI45" s="26">
        <f>VLOOKUP(A45,[2]taxaOcupacaoCOVID19_CAF_2021_6_!$E$4:$Q$916,13,0)</f>
        <v>0.6875</v>
      </c>
      <c r="AJ45" s="25">
        <f t="shared" si="8"/>
        <v>16</v>
      </c>
      <c r="AK45" s="20">
        <f t="shared" si="9"/>
        <v>11</v>
      </c>
      <c r="AL45" s="27">
        <f t="shared" si="7"/>
        <v>5.789801265071576E-4</v>
      </c>
      <c r="AM45" s="9">
        <f t="shared" si="10"/>
        <v>52.108211385644182</v>
      </c>
      <c r="AN45" s="5">
        <v>10</v>
      </c>
      <c r="AO45" s="5">
        <f t="shared" si="11"/>
        <v>50</v>
      </c>
      <c r="AQ45" s="7">
        <f t="shared" si="12"/>
        <v>350</v>
      </c>
    </row>
    <row r="46" spans="1:43" ht="63.75" x14ac:dyDescent="0.25">
      <c r="A46" s="20">
        <v>2079593</v>
      </c>
      <c r="B46" s="20">
        <v>55856710000100</v>
      </c>
      <c r="C46" s="21" t="s">
        <v>160</v>
      </c>
      <c r="D46" s="22" t="s">
        <v>105</v>
      </c>
      <c r="E46" s="22" t="s">
        <v>105</v>
      </c>
      <c r="F46" s="22" t="s">
        <v>50</v>
      </c>
      <c r="G46" s="22">
        <v>2320</v>
      </c>
      <c r="H46" s="22" t="s">
        <v>154</v>
      </c>
      <c r="I46" s="23">
        <v>168</v>
      </c>
      <c r="J46" s="23">
        <v>0</v>
      </c>
      <c r="K46" s="23">
        <v>336</v>
      </c>
      <c r="L46" s="24">
        <v>168</v>
      </c>
      <c r="M46" s="24">
        <v>0</v>
      </c>
      <c r="N46" s="24">
        <v>326</v>
      </c>
      <c r="O46" s="23">
        <v>168</v>
      </c>
      <c r="P46" s="23">
        <v>0</v>
      </c>
      <c r="Q46" s="23">
        <v>326</v>
      </c>
      <c r="R46" s="24">
        <v>168</v>
      </c>
      <c r="S46" s="24">
        <v>0</v>
      </c>
      <c r="T46" s="24">
        <v>326</v>
      </c>
      <c r="U46" s="23">
        <v>1238</v>
      </c>
      <c r="V46" s="23">
        <v>95</v>
      </c>
      <c r="W46" s="23">
        <v>2476</v>
      </c>
      <c r="X46" s="24">
        <v>50</v>
      </c>
      <c r="Y46" s="24">
        <v>0</v>
      </c>
      <c r="Z46" s="24">
        <v>100</v>
      </c>
      <c r="AA46" s="23">
        <v>496</v>
      </c>
      <c r="AB46" s="23">
        <v>37</v>
      </c>
      <c r="AC46" s="23">
        <v>992</v>
      </c>
      <c r="AD46" s="24">
        <v>201</v>
      </c>
      <c r="AE46" s="24">
        <v>0</v>
      </c>
      <c r="AF46" s="24">
        <v>402</v>
      </c>
      <c r="AG46" s="25">
        <f>VLOOKUP(A46,'[1]15 MAPA DE LEITO (USO CAF)'!$D$2:$I$948,6,0)</f>
        <v>10</v>
      </c>
      <c r="AH46" s="25">
        <f>VLOOKUP(A46,[2]taxaOcupacaoCOVID19_CAF_2021_6_!$E$4:$O$916,11,0)</f>
        <v>10</v>
      </c>
      <c r="AI46" s="26">
        <f>VLOOKUP(A46,[2]taxaOcupacaoCOVID19_CAF_2021_6_!$E$4:$Q$916,13,0)</f>
        <v>1</v>
      </c>
      <c r="AJ46" s="25">
        <f t="shared" si="8"/>
        <v>10</v>
      </c>
      <c r="AK46" s="20">
        <f t="shared" si="9"/>
        <v>10</v>
      </c>
      <c r="AL46" s="27">
        <f t="shared" si="7"/>
        <v>4.8634330626601242E-4</v>
      </c>
      <c r="AM46" s="9">
        <f t="shared" si="10"/>
        <v>43.770897563941119</v>
      </c>
      <c r="AN46" s="5">
        <v>10</v>
      </c>
      <c r="AO46" s="5">
        <f t="shared" si="11"/>
        <v>40</v>
      </c>
      <c r="AQ46" s="7">
        <f t="shared" si="12"/>
        <v>296</v>
      </c>
    </row>
    <row r="47" spans="1:43" ht="51" x14ac:dyDescent="0.25">
      <c r="A47" s="20">
        <v>2080044</v>
      </c>
      <c r="B47" s="20">
        <v>59849182000112</v>
      </c>
      <c r="C47" s="21" t="s">
        <v>161</v>
      </c>
      <c r="D47" s="22" t="s">
        <v>155</v>
      </c>
      <c r="E47" s="22" t="s">
        <v>162</v>
      </c>
      <c r="F47" s="22" t="s">
        <v>50</v>
      </c>
      <c r="G47" s="22">
        <v>1817</v>
      </c>
      <c r="H47" s="22" t="s">
        <v>154</v>
      </c>
      <c r="I47" s="23">
        <v>4560</v>
      </c>
      <c r="J47" s="23">
        <v>671</v>
      </c>
      <c r="K47" s="23">
        <v>9120</v>
      </c>
      <c r="L47" s="24">
        <v>0</v>
      </c>
      <c r="M47" s="24">
        <v>0</v>
      </c>
      <c r="N47" s="24">
        <v>0</v>
      </c>
      <c r="O47" s="23">
        <v>0</v>
      </c>
      <c r="P47" s="23">
        <v>0</v>
      </c>
      <c r="Q47" s="23">
        <v>0</v>
      </c>
      <c r="R47" s="24">
        <v>0</v>
      </c>
      <c r="S47" s="24">
        <v>0</v>
      </c>
      <c r="T47" s="24">
        <v>0</v>
      </c>
      <c r="U47" s="23">
        <v>8580</v>
      </c>
      <c r="V47" s="23">
        <v>2957</v>
      </c>
      <c r="W47" s="23">
        <v>17160</v>
      </c>
      <c r="X47" s="24">
        <v>0</v>
      </c>
      <c r="Y47" s="24">
        <v>0</v>
      </c>
      <c r="Z47" s="24">
        <v>0</v>
      </c>
      <c r="AA47" s="23">
        <v>55</v>
      </c>
      <c r="AB47" s="23">
        <v>152</v>
      </c>
      <c r="AC47" s="23">
        <v>110</v>
      </c>
      <c r="AD47" s="24">
        <v>35</v>
      </c>
      <c r="AE47" s="24">
        <v>99</v>
      </c>
      <c r="AF47" s="24">
        <v>70</v>
      </c>
      <c r="AG47" s="25">
        <f>VLOOKUP(A47,'[1]15 MAPA DE LEITO (USO CAF)'!$D$2:$I$948,6,0)</f>
        <v>18</v>
      </c>
      <c r="AH47" s="25">
        <f>VLOOKUP(A47,[2]taxaOcupacaoCOVID19_CAF_2021_6_!$E$4:$O$916,11,0)</f>
        <v>10</v>
      </c>
      <c r="AI47" s="26">
        <f>VLOOKUP(A47,[2]taxaOcupacaoCOVID19_CAF_2021_6_!$E$4:$Q$916,13,0)</f>
        <v>0.9</v>
      </c>
      <c r="AJ47" s="25">
        <f t="shared" si="8"/>
        <v>18</v>
      </c>
      <c r="AK47" s="20">
        <f t="shared" si="9"/>
        <v>16.2</v>
      </c>
      <c r="AL47" s="27">
        <f t="shared" si="7"/>
        <v>1.3200746884363195E-2</v>
      </c>
      <c r="AM47" s="9">
        <f t="shared" si="10"/>
        <v>1188.0672195926875</v>
      </c>
      <c r="AN47" s="5">
        <v>10</v>
      </c>
      <c r="AO47" s="5">
        <f t="shared" si="11"/>
        <v>1190</v>
      </c>
      <c r="AQ47" s="7">
        <f t="shared" si="12"/>
        <v>7930</v>
      </c>
    </row>
    <row r="48" spans="1:43" ht="51" x14ac:dyDescent="0.25">
      <c r="A48" s="20">
        <v>2080532</v>
      </c>
      <c r="B48" s="20">
        <v>55344337000108</v>
      </c>
      <c r="C48" s="21" t="s">
        <v>163</v>
      </c>
      <c r="D48" s="22" t="s">
        <v>82</v>
      </c>
      <c r="E48" s="22" t="s">
        <v>82</v>
      </c>
      <c r="F48" s="22" t="s">
        <v>50</v>
      </c>
      <c r="G48" s="22">
        <v>517</v>
      </c>
      <c r="H48" s="22" t="s">
        <v>154</v>
      </c>
      <c r="I48" s="23">
        <v>3000</v>
      </c>
      <c r="J48" s="23">
        <v>0</v>
      </c>
      <c r="K48" s="23">
        <v>6000</v>
      </c>
      <c r="L48" s="24">
        <v>0</v>
      </c>
      <c r="M48" s="24">
        <v>0</v>
      </c>
      <c r="N48" s="24">
        <v>0</v>
      </c>
      <c r="O48" s="23">
        <v>4000</v>
      </c>
      <c r="P48" s="23">
        <v>300</v>
      </c>
      <c r="Q48" s="23">
        <v>600</v>
      </c>
      <c r="R48" s="24">
        <v>0</v>
      </c>
      <c r="S48" s="24">
        <v>0</v>
      </c>
      <c r="T48" s="24">
        <v>0</v>
      </c>
      <c r="U48" s="23">
        <v>6000</v>
      </c>
      <c r="V48" s="23">
        <v>1500</v>
      </c>
      <c r="W48" s="23">
        <v>12000</v>
      </c>
      <c r="X48" s="24">
        <v>0</v>
      </c>
      <c r="Y48" s="24">
        <v>0</v>
      </c>
      <c r="Z48" s="24">
        <v>0</v>
      </c>
      <c r="AA48" s="23">
        <v>0</v>
      </c>
      <c r="AB48" s="23">
        <v>0</v>
      </c>
      <c r="AC48" s="23">
        <v>0</v>
      </c>
      <c r="AD48" s="24">
        <v>1500</v>
      </c>
      <c r="AE48" s="24">
        <v>650</v>
      </c>
      <c r="AF48" s="24">
        <v>3000</v>
      </c>
      <c r="AG48" s="25">
        <f>VLOOKUP(A48,'[1]15 MAPA DE LEITO (USO CAF)'!$D$2:$I$948,6,0)</f>
        <v>0</v>
      </c>
      <c r="AH48" s="25">
        <f>VLOOKUP(A48,[2]taxaOcupacaoCOVID19_CAF_2021_6_!$E$4:$O$916,11,0)</f>
        <v>7</v>
      </c>
      <c r="AI48" s="26">
        <f>VLOOKUP(A48,[2]taxaOcupacaoCOVID19_CAF_2021_6_!$E$4:$Q$916,13,0)</f>
        <v>1</v>
      </c>
      <c r="AJ48" s="25">
        <f t="shared" si="8"/>
        <v>7</v>
      </c>
      <c r="AK48" s="20">
        <f t="shared" si="9"/>
        <v>7</v>
      </c>
      <c r="AL48" s="27">
        <f t="shared" si="7"/>
        <v>8.6847018976073647E-3</v>
      </c>
      <c r="AM48" s="9">
        <f t="shared" si="10"/>
        <v>781.62317078466288</v>
      </c>
      <c r="AN48" s="5">
        <v>10</v>
      </c>
      <c r="AO48" s="5">
        <f t="shared" si="11"/>
        <v>780</v>
      </c>
      <c r="AQ48" s="7">
        <f t="shared" si="12"/>
        <v>5220</v>
      </c>
    </row>
    <row r="49" spans="1:43" ht="25.5" x14ac:dyDescent="0.25">
      <c r="A49" s="20">
        <v>2080664</v>
      </c>
      <c r="B49" s="20">
        <v>72547623000190</v>
      </c>
      <c r="C49" s="21" t="s">
        <v>164</v>
      </c>
      <c r="D49" s="22" t="s">
        <v>73</v>
      </c>
      <c r="E49" s="22" t="s">
        <v>165</v>
      </c>
      <c r="F49" s="22" t="s">
        <v>50</v>
      </c>
      <c r="G49" s="22">
        <v>2245</v>
      </c>
      <c r="H49" s="22" t="s">
        <v>154</v>
      </c>
      <c r="I49" s="24">
        <v>1100</v>
      </c>
      <c r="J49" s="24">
        <v>25</v>
      </c>
      <c r="K49" s="24">
        <v>2300</v>
      </c>
      <c r="L49" s="24">
        <v>680</v>
      </c>
      <c r="M49" s="24">
        <v>12</v>
      </c>
      <c r="N49" s="24">
        <v>1500</v>
      </c>
      <c r="O49" s="24">
        <v>430</v>
      </c>
      <c r="P49" s="24">
        <v>359</v>
      </c>
      <c r="Q49" s="24">
        <v>900</v>
      </c>
      <c r="R49" s="24">
        <v>0</v>
      </c>
      <c r="S49" s="24">
        <v>0</v>
      </c>
      <c r="T49" s="24">
        <v>0</v>
      </c>
      <c r="U49" s="24">
        <v>4500</v>
      </c>
      <c r="V49" s="24">
        <v>696</v>
      </c>
      <c r="W49" s="24">
        <v>10000</v>
      </c>
      <c r="X49" s="24">
        <v>392</v>
      </c>
      <c r="Y49" s="24">
        <v>576</v>
      </c>
      <c r="Z49" s="24">
        <v>850</v>
      </c>
      <c r="AA49" s="24">
        <v>400</v>
      </c>
      <c r="AB49" s="24">
        <v>575</v>
      </c>
      <c r="AC49" s="24">
        <v>1000</v>
      </c>
      <c r="AD49" s="24">
        <v>55</v>
      </c>
      <c r="AE49" s="24">
        <v>1025</v>
      </c>
      <c r="AF49" s="24">
        <v>100</v>
      </c>
      <c r="AG49" s="25">
        <f>VLOOKUP(A49,'[1]15 MAPA DE LEITO (USO CAF)'!$D$2:$I$948,6,0)</f>
        <v>35</v>
      </c>
      <c r="AH49" s="25">
        <f>VLOOKUP(A49,[2]taxaOcupacaoCOVID19_CAF_2021_6_!$E$4:$O$916,11,0)</f>
        <v>25</v>
      </c>
      <c r="AI49" s="26">
        <f>VLOOKUP(A49,[2]taxaOcupacaoCOVID19_CAF_2021_6_!$E$4:$Q$916,13,0)</f>
        <v>1</v>
      </c>
      <c r="AJ49" s="25">
        <f t="shared" si="8"/>
        <v>35</v>
      </c>
      <c r="AK49" s="20">
        <f t="shared" si="9"/>
        <v>35</v>
      </c>
      <c r="AL49" s="27">
        <f t="shared" si="7"/>
        <v>3.3291357274161564E-3</v>
      </c>
      <c r="AM49" s="9">
        <f t="shared" si="10"/>
        <v>299.62221546745405</v>
      </c>
      <c r="AN49" s="5">
        <v>10</v>
      </c>
      <c r="AO49" s="5">
        <f t="shared" si="11"/>
        <v>300</v>
      </c>
      <c r="AQ49" s="7">
        <f t="shared" si="12"/>
        <v>2000</v>
      </c>
    </row>
    <row r="50" spans="1:43" ht="25.5" x14ac:dyDescent="0.25">
      <c r="A50" s="20">
        <v>2081377</v>
      </c>
      <c r="B50" s="20">
        <v>72957814000120</v>
      </c>
      <c r="C50" s="21" t="s">
        <v>166</v>
      </c>
      <c r="D50" s="22" t="s">
        <v>142</v>
      </c>
      <c r="E50" s="22" t="s">
        <v>167</v>
      </c>
      <c r="F50" s="22" t="s">
        <v>50</v>
      </c>
      <c r="G50" s="22">
        <v>2084</v>
      </c>
      <c r="H50" s="22" t="s">
        <v>154</v>
      </c>
      <c r="I50" s="23">
        <v>1000</v>
      </c>
      <c r="J50" s="23">
        <v>145</v>
      </c>
      <c r="K50" s="23">
        <v>2000</v>
      </c>
      <c r="L50" s="24">
        <v>0</v>
      </c>
      <c r="M50" s="24">
        <v>0</v>
      </c>
      <c r="N50" s="24">
        <v>0</v>
      </c>
      <c r="O50" s="23">
        <v>0</v>
      </c>
      <c r="P50" s="23">
        <v>0</v>
      </c>
      <c r="Q50" s="23">
        <v>0</v>
      </c>
      <c r="R50" s="24">
        <v>0</v>
      </c>
      <c r="S50" s="24">
        <v>0</v>
      </c>
      <c r="T50" s="24">
        <v>0</v>
      </c>
      <c r="U50" s="23">
        <v>15000</v>
      </c>
      <c r="V50" s="23">
        <v>0</v>
      </c>
      <c r="W50" s="23">
        <v>50000</v>
      </c>
      <c r="X50" s="24">
        <v>0</v>
      </c>
      <c r="Y50" s="24">
        <v>0</v>
      </c>
      <c r="Z50" s="24">
        <v>0</v>
      </c>
      <c r="AA50" s="23">
        <v>2000</v>
      </c>
      <c r="AB50" s="23">
        <v>0</v>
      </c>
      <c r="AC50" s="23">
        <v>4000</v>
      </c>
      <c r="AD50" s="24">
        <v>12000</v>
      </c>
      <c r="AE50" s="24">
        <v>1481</v>
      </c>
      <c r="AF50" s="24">
        <v>45000</v>
      </c>
      <c r="AG50" s="25">
        <f>VLOOKUP(A50,'[1]15 MAPA DE LEITO (USO CAF)'!$D$2:$I$948,6,0)</f>
        <v>0</v>
      </c>
      <c r="AH50" s="25">
        <f>VLOOKUP(A50,[2]taxaOcupacaoCOVID19_CAF_2021_6_!$E$4:$O$916,11,0)</f>
        <v>19</v>
      </c>
      <c r="AI50" s="26">
        <f>VLOOKUP(A50,[2]taxaOcupacaoCOVID19_CAF_2021_6_!$E$4:$Q$916,13,0)</f>
        <v>0.94736842105263153</v>
      </c>
      <c r="AJ50" s="25">
        <f t="shared" si="8"/>
        <v>19</v>
      </c>
      <c r="AK50" s="20">
        <f t="shared" si="9"/>
        <v>18</v>
      </c>
      <c r="AL50" s="27">
        <f t="shared" si="7"/>
        <v>2.8949006325357882E-3</v>
      </c>
      <c r="AM50" s="9">
        <f t="shared" si="10"/>
        <v>260.54105692822094</v>
      </c>
      <c r="AN50" s="5">
        <v>10</v>
      </c>
      <c r="AO50" s="5">
        <f t="shared" si="11"/>
        <v>260</v>
      </c>
      <c r="AQ50" s="7">
        <f t="shared" si="12"/>
        <v>1740</v>
      </c>
    </row>
    <row r="51" spans="1:43" ht="38.25" x14ac:dyDescent="0.25">
      <c r="A51" s="20">
        <v>2081466</v>
      </c>
      <c r="B51" s="20">
        <v>53221255000221</v>
      </c>
      <c r="C51" s="21" t="s">
        <v>168</v>
      </c>
      <c r="D51" s="22" t="s">
        <v>142</v>
      </c>
      <c r="E51" s="22" t="s">
        <v>169</v>
      </c>
      <c r="F51" s="22" t="s">
        <v>50</v>
      </c>
      <c r="G51" s="22">
        <v>2356</v>
      </c>
      <c r="H51" s="22" t="s">
        <v>154</v>
      </c>
      <c r="I51" s="23">
        <v>250</v>
      </c>
      <c r="J51" s="23">
        <v>0</v>
      </c>
      <c r="K51" s="23">
        <v>500</v>
      </c>
      <c r="L51" s="24">
        <v>500</v>
      </c>
      <c r="M51" s="24">
        <v>0</v>
      </c>
      <c r="N51" s="24">
        <v>1000</v>
      </c>
      <c r="O51" s="23">
        <v>500</v>
      </c>
      <c r="P51" s="23">
        <v>0</v>
      </c>
      <c r="Q51" s="23">
        <v>1000</v>
      </c>
      <c r="R51" s="24">
        <v>500</v>
      </c>
      <c r="S51" s="24">
        <v>0</v>
      </c>
      <c r="T51" s="24">
        <v>1000</v>
      </c>
      <c r="U51" s="23">
        <v>1500</v>
      </c>
      <c r="V51" s="23"/>
      <c r="W51" s="23">
        <v>3000</v>
      </c>
      <c r="X51" s="24">
        <v>50</v>
      </c>
      <c r="Y51" s="24">
        <v>0</v>
      </c>
      <c r="Z51" s="24">
        <v>100</v>
      </c>
      <c r="AA51" s="23">
        <v>1000</v>
      </c>
      <c r="AB51" s="23">
        <v>0</v>
      </c>
      <c r="AC51" s="23">
        <v>2000</v>
      </c>
      <c r="AD51" s="24">
        <v>1500</v>
      </c>
      <c r="AE51" s="24">
        <v>0</v>
      </c>
      <c r="AF51" s="24">
        <v>3000</v>
      </c>
      <c r="AG51" s="25">
        <f>VLOOKUP(A51,'[1]15 MAPA DE LEITO (USO CAF)'!$D$2:$I$948,6,0)</f>
        <v>10</v>
      </c>
      <c r="AH51" s="25">
        <f>VLOOKUP(A51,[2]taxaOcupacaoCOVID19_CAF_2021_6_!$E$4:$O$916,11,0)</f>
        <v>10</v>
      </c>
      <c r="AI51" s="26">
        <f>VLOOKUP(A51,[2]taxaOcupacaoCOVID19_CAF_2021_6_!$E$4:$Q$916,13,0)</f>
        <v>0.9</v>
      </c>
      <c r="AJ51" s="25">
        <f t="shared" si="8"/>
        <v>10</v>
      </c>
      <c r="AK51" s="20">
        <f t="shared" si="9"/>
        <v>9</v>
      </c>
      <c r="AL51" s="27">
        <f t="shared" si="7"/>
        <v>7.2372515813394706E-4</v>
      </c>
      <c r="AM51" s="9">
        <f t="shared" si="10"/>
        <v>65.135264232055235</v>
      </c>
      <c r="AN51" s="5">
        <v>10</v>
      </c>
      <c r="AO51" s="5">
        <f t="shared" si="11"/>
        <v>70</v>
      </c>
      <c r="AQ51" s="7">
        <f t="shared" si="12"/>
        <v>430</v>
      </c>
    </row>
    <row r="52" spans="1:43" ht="38.25" x14ac:dyDescent="0.25">
      <c r="A52" s="20">
        <v>2082691</v>
      </c>
      <c r="B52" s="20">
        <v>43535210000197</v>
      </c>
      <c r="C52" s="21" t="s">
        <v>98</v>
      </c>
      <c r="D52" s="22" t="s">
        <v>71</v>
      </c>
      <c r="E52" s="22" t="s">
        <v>97</v>
      </c>
      <c r="F52" s="22" t="s">
        <v>50</v>
      </c>
      <c r="G52" s="22">
        <v>1837</v>
      </c>
      <c r="H52" s="22" t="s">
        <v>154</v>
      </c>
      <c r="I52" s="23">
        <v>200</v>
      </c>
      <c r="J52" s="23">
        <v>25</v>
      </c>
      <c r="K52" s="23">
        <v>200</v>
      </c>
      <c r="L52" s="24">
        <v>0</v>
      </c>
      <c r="M52" s="24">
        <v>0</v>
      </c>
      <c r="N52" s="24">
        <v>0</v>
      </c>
      <c r="O52" s="23">
        <v>600</v>
      </c>
      <c r="P52" s="23">
        <v>25</v>
      </c>
      <c r="Q52" s="23">
        <v>1000</v>
      </c>
      <c r="R52" s="24">
        <v>0</v>
      </c>
      <c r="S52" s="24">
        <v>0</v>
      </c>
      <c r="T52" s="24">
        <v>0</v>
      </c>
      <c r="U52" s="23">
        <v>6000</v>
      </c>
      <c r="V52" s="23">
        <v>150</v>
      </c>
      <c r="W52" s="23">
        <v>6000</v>
      </c>
      <c r="X52" s="24">
        <v>1500</v>
      </c>
      <c r="Y52" s="24">
        <v>0</v>
      </c>
      <c r="Z52" s="24">
        <v>1500</v>
      </c>
      <c r="AA52" s="23">
        <v>1600</v>
      </c>
      <c r="AB52" s="23">
        <v>0</v>
      </c>
      <c r="AC52" s="23">
        <v>2000</v>
      </c>
      <c r="AD52" s="24">
        <v>1500</v>
      </c>
      <c r="AE52" s="24">
        <v>0</v>
      </c>
      <c r="AF52" s="24">
        <v>3000</v>
      </c>
      <c r="AG52" s="25">
        <f>VLOOKUP(A52,'[1]15 MAPA DE LEITO (USO CAF)'!$D$2:$I$948,6,0)</f>
        <v>20</v>
      </c>
      <c r="AH52" s="25">
        <f>VLOOKUP(A52,[2]taxaOcupacaoCOVID19_CAF_2021_6_!$E$4:$O$916,11,0)</f>
        <v>10</v>
      </c>
      <c r="AI52" s="26">
        <f>VLOOKUP(A52,[2]taxaOcupacaoCOVID19_CAF_2021_6_!$E$4:$Q$916,13,0)</f>
        <v>1</v>
      </c>
      <c r="AJ52" s="25">
        <f t="shared" si="8"/>
        <v>20</v>
      </c>
      <c r="AK52" s="20">
        <f t="shared" si="9"/>
        <v>20</v>
      </c>
      <c r="AL52" s="27">
        <f t="shared" si="7"/>
        <v>2.894900632535788E-4</v>
      </c>
      <c r="AM52" s="9">
        <f t="shared" si="10"/>
        <v>26.054105692822091</v>
      </c>
      <c r="AN52" s="5">
        <v>10</v>
      </c>
      <c r="AO52" s="5">
        <f t="shared" si="11"/>
        <v>30</v>
      </c>
      <c r="AQ52" s="7">
        <f t="shared" si="12"/>
        <v>170</v>
      </c>
    </row>
    <row r="53" spans="1:43" ht="38.25" x14ac:dyDescent="0.25">
      <c r="A53" s="20">
        <v>2083051</v>
      </c>
      <c r="B53" s="20">
        <v>43667179000148</v>
      </c>
      <c r="C53" s="21" t="s">
        <v>173</v>
      </c>
      <c r="D53" s="22" t="s">
        <v>90</v>
      </c>
      <c r="E53" s="22" t="s">
        <v>174</v>
      </c>
      <c r="F53" s="22" t="s">
        <v>50</v>
      </c>
      <c r="G53" s="22">
        <v>1942</v>
      </c>
      <c r="H53" s="22" t="s">
        <v>154</v>
      </c>
      <c r="I53" s="23">
        <v>500</v>
      </c>
      <c r="J53" s="23">
        <v>5</v>
      </c>
      <c r="K53" s="23">
        <v>1000</v>
      </c>
      <c r="L53" s="24">
        <v>2000</v>
      </c>
      <c r="M53" s="24">
        <v>0</v>
      </c>
      <c r="N53" s="24">
        <v>4000</v>
      </c>
      <c r="O53" s="23">
        <v>0</v>
      </c>
      <c r="P53" s="23">
        <v>0</v>
      </c>
      <c r="Q53" s="23">
        <v>0</v>
      </c>
      <c r="R53" s="24">
        <v>0</v>
      </c>
      <c r="S53" s="24">
        <v>0</v>
      </c>
      <c r="T53" s="24">
        <v>0</v>
      </c>
      <c r="U53" s="23">
        <v>400</v>
      </c>
      <c r="V53" s="23">
        <v>1000</v>
      </c>
      <c r="W53" s="23">
        <v>800</v>
      </c>
      <c r="X53" s="24">
        <v>0</v>
      </c>
      <c r="Y53" s="24">
        <v>0</v>
      </c>
      <c r="Z53" s="24">
        <v>0</v>
      </c>
      <c r="AA53" s="23">
        <v>100</v>
      </c>
      <c r="AB53" s="23">
        <v>900</v>
      </c>
      <c r="AC53" s="23">
        <v>200</v>
      </c>
      <c r="AD53" s="24">
        <v>2000</v>
      </c>
      <c r="AE53" s="24">
        <v>0</v>
      </c>
      <c r="AF53" s="24">
        <v>4000</v>
      </c>
      <c r="AG53" s="25">
        <f>VLOOKUP(A53,'[1]15 MAPA DE LEITO (USO CAF)'!$D$2:$I$948,6,0)</f>
        <v>31</v>
      </c>
      <c r="AH53" s="25">
        <f>VLOOKUP(A53,[2]taxaOcupacaoCOVID19_CAF_2021_6_!$E$4:$O$916,11,0)</f>
        <v>18</v>
      </c>
      <c r="AI53" s="26">
        <f>VLOOKUP(A53,[2]taxaOcupacaoCOVID19_CAF_2021_6_!$E$4:$Q$916,13,0)</f>
        <v>0.72222222222222221</v>
      </c>
      <c r="AJ53" s="25">
        <f t="shared" si="8"/>
        <v>31</v>
      </c>
      <c r="AK53" s="20">
        <f t="shared" si="9"/>
        <v>22.388888888888889</v>
      </c>
      <c r="AL53" s="27">
        <f t="shared" si="7"/>
        <v>1.4474503162678941E-3</v>
      </c>
      <c r="AM53" s="9">
        <f t="shared" si="10"/>
        <v>130.27052846411047</v>
      </c>
      <c r="AN53" s="5">
        <v>10</v>
      </c>
      <c r="AO53" s="5">
        <f t="shared" si="11"/>
        <v>130</v>
      </c>
      <c r="AQ53" s="7">
        <f t="shared" si="12"/>
        <v>870</v>
      </c>
    </row>
    <row r="54" spans="1:43" ht="38.25" x14ac:dyDescent="0.25">
      <c r="A54" s="20">
        <v>2090961</v>
      </c>
      <c r="B54" s="20">
        <v>52314861000148</v>
      </c>
      <c r="C54" s="21" t="s">
        <v>175</v>
      </c>
      <c r="D54" s="22" t="s">
        <v>58</v>
      </c>
      <c r="E54" s="22" t="s">
        <v>176</v>
      </c>
      <c r="F54" s="22" t="s">
        <v>50</v>
      </c>
      <c r="G54" s="22">
        <v>1773</v>
      </c>
      <c r="H54" s="22" t="s">
        <v>154</v>
      </c>
      <c r="I54" s="23">
        <v>5000</v>
      </c>
      <c r="J54" s="23">
        <v>739</v>
      </c>
      <c r="K54" s="23">
        <v>10000</v>
      </c>
      <c r="L54" s="24">
        <v>1950</v>
      </c>
      <c r="M54" s="24">
        <v>0</v>
      </c>
      <c r="N54" s="24">
        <v>3900</v>
      </c>
      <c r="O54" s="23">
        <v>1900</v>
      </c>
      <c r="P54" s="23">
        <v>150</v>
      </c>
      <c r="Q54" s="23">
        <v>3800</v>
      </c>
      <c r="R54" s="24">
        <v>1150</v>
      </c>
      <c r="S54" s="24">
        <v>300</v>
      </c>
      <c r="T54" s="24">
        <v>2000</v>
      </c>
      <c r="U54" s="23">
        <v>5200</v>
      </c>
      <c r="V54" s="23">
        <v>2000</v>
      </c>
      <c r="W54" s="23">
        <v>10400</v>
      </c>
      <c r="X54" s="24">
        <v>0</v>
      </c>
      <c r="Y54" s="24">
        <v>0</v>
      </c>
      <c r="Z54" s="24">
        <v>0</v>
      </c>
      <c r="AA54" s="23">
        <v>900</v>
      </c>
      <c r="AB54" s="23">
        <v>216</v>
      </c>
      <c r="AC54" s="23">
        <v>1800</v>
      </c>
      <c r="AD54" s="24">
        <v>1000</v>
      </c>
      <c r="AE54" s="24">
        <v>156</v>
      </c>
      <c r="AF54" s="24">
        <v>2000</v>
      </c>
      <c r="AG54" s="25">
        <f>VLOOKUP(A54,'[1]15 MAPA DE LEITO (USO CAF)'!$D$2:$I$948,6,0)</f>
        <v>0</v>
      </c>
      <c r="AH54" s="25">
        <f>VLOOKUP(A54,[2]taxaOcupacaoCOVID19_CAF_2021_6_!$E$4:$O$916,11,0)</f>
        <v>19</v>
      </c>
      <c r="AI54" s="26">
        <f>VLOOKUP(A54,[2]taxaOcupacaoCOVID19_CAF_2021_6_!$E$4:$Q$916,13,0)</f>
        <v>0.73684210526315785</v>
      </c>
      <c r="AJ54" s="25">
        <f t="shared" si="8"/>
        <v>19</v>
      </c>
      <c r="AK54" s="20">
        <f t="shared" si="9"/>
        <v>14</v>
      </c>
      <c r="AL54" s="27">
        <f t="shared" si="7"/>
        <v>1.4474503162678941E-2</v>
      </c>
      <c r="AM54" s="9">
        <f t="shared" si="10"/>
        <v>1302.7052846411048</v>
      </c>
      <c r="AN54" s="5">
        <v>10</v>
      </c>
      <c r="AO54" s="5">
        <f t="shared" si="11"/>
        <v>1300</v>
      </c>
      <c r="AQ54" s="7">
        <f t="shared" si="12"/>
        <v>8700</v>
      </c>
    </row>
    <row r="55" spans="1:43" ht="51" x14ac:dyDescent="0.25">
      <c r="A55" s="20">
        <v>2748029</v>
      </c>
      <c r="B55" s="20">
        <v>45186053000187</v>
      </c>
      <c r="C55" s="21" t="s">
        <v>182</v>
      </c>
      <c r="D55" s="22" t="s">
        <v>90</v>
      </c>
      <c r="E55" s="22" t="s">
        <v>151</v>
      </c>
      <c r="F55" s="22" t="s">
        <v>50</v>
      </c>
      <c r="G55" s="22">
        <v>616</v>
      </c>
      <c r="H55" s="22" t="s">
        <v>154</v>
      </c>
      <c r="I55" s="23">
        <v>84</v>
      </c>
      <c r="J55" s="23">
        <v>127</v>
      </c>
      <c r="K55" s="23">
        <v>120</v>
      </c>
      <c r="L55" s="24">
        <v>10</v>
      </c>
      <c r="M55" s="24">
        <v>150</v>
      </c>
      <c r="N55" s="24">
        <v>20</v>
      </c>
      <c r="O55" s="23">
        <v>1000</v>
      </c>
      <c r="P55" s="23">
        <v>1261</v>
      </c>
      <c r="Q55" s="23">
        <v>2000</v>
      </c>
      <c r="R55" s="24">
        <v>10</v>
      </c>
      <c r="S55" s="24">
        <v>3</v>
      </c>
      <c r="T55" s="24">
        <v>20</v>
      </c>
      <c r="U55" s="23">
        <v>4000</v>
      </c>
      <c r="V55" s="23">
        <v>2234</v>
      </c>
      <c r="W55" s="23">
        <v>6000</v>
      </c>
      <c r="X55" s="24">
        <v>5</v>
      </c>
      <c r="Y55" s="24">
        <v>11</v>
      </c>
      <c r="Z55" s="24">
        <v>10</v>
      </c>
      <c r="AA55" s="23">
        <v>2000</v>
      </c>
      <c r="AB55" s="23">
        <v>1664</v>
      </c>
      <c r="AC55" s="23">
        <v>4000</v>
      </c>
      <c r="AD55" s="24">
        <v>400</v>
      </c>
      <c r="AE55" s="24">
        <v>0</v>
      </c>
      <c r="AF55" s="24">
        <v>800</v>
      </c>
      <c r="AG55" s="25">
        <f>VLOOKUP(A55,'[1]15 MAPA DE LEITO (USO CAF)'!$D$2:$I$948,6,0)</f>
        <v>27</v>
      </c>
      <c r="AH55" s="25">
        <f>VLOOKUP(A55,[2]taxaOcupacaoCOVID19_CAF_2021_6_!$E$4:$O$916,11,0)</f>
        <v>12</v>
      </c>
      <c r="AI55" s="26">
        <f>VLOOKUP(A55,[2]taxaOcupacaoCOVID19_CAF_2021_6_!$E$4:$Q$916,13,0)</f>
        <v>0.66666666666666663</v>
      </c>
      <c r="AJ55" s="25">
        <f t="shared" si="8"/>
        <v>27</v>
      </c>
      <c r="AK55" s="20">
        <f t="shared" si="9"/>
        <v>18</v>
      </c>
      <c r="AL55" s="27">
        <f t="shared" si="7"/>
        <v>1.7369403795214729E-4</v>
      </c>
      <c r="AM55" s="9">
        <f t="shared" si="10"/>
        <v>15.632463415693257</v>
      </c>
      <c r="AN55" s="5">
        <v>10</v>
      </c>
      <c r="AO55" s="5">
        <f t="shared" si="11"/>
        <v>20</v>
      </c>
      <c r="AQ55" s="7">
        <f t="shared" si="12"/>
        <v>100</v>
      </c>
    </row>
    <row r="56" spans="1:43" ht="51" x14ac:dyDescent="0.25">
      <c r="A56" s="20">
        <v>2025507</v>
      </c>
      <c r="B56" s="20">
        <v>24082016000159</v>
      </c>
      <c r="C56" s="21" t="s">
        <v>183</v>
      </c>
      <c r="D56" s="22" t="s">
        <v>73</v>
      </c>
      <c r="E56" s="22" t="s">
        <v>184</v>
      </c>
      <c r="F56" s="22" t="s">
        <v>50</v>
      </c>
      <c r="G56" s="22">
        <v>1709</v>
      </c>
      <c r="H56" s="22" t="s">
        <v>185</v>
      </c>
      <c r="I56" s="23">
        <v>17088</v>
      </c>
      <c r="J56" s="23">
        <v>2650</v>
      </c>
      <c r="K56" s="23">
        <v>34175</v>
      </c>
      <c r="L56" s="24">
        <v>0</v>
      </c>
      <c r="M56" s="24">
        <v>0</v>
      </c>
      <c r="N56" s="24">
        <v>0</v>
      </c>
      <c r="O56" s="23">
        <v>0</v>
      </c>
      <c r="P56" s="23">
        <v>0</v>
      </c>
      <c r="Q56" s="23">
        <v>0</v>
      </c>
      <c r="R56" s="24">
        <v>0</v>
      </c>
      <c r="S56" s="24">
        <v>0</v>
      </c>
      <c r="T56" s="24">
        <v>0</v>
      </c>
      <c r="U56" s="23">
        <v>0</v>
      </c>
      <c r="V56" s="23">
        <v>0</v>
      </c>
      <c r="W56" s="23">
        <v>0</v>
      </c>
      <c r="X56" s="24">
        <v>0</v>
      </c>
      <c r="Y56" s="24">
        <v>0</v>
      </c>
      <c r="Z56" s="24">
        <v>0</v>
      </c>
      <c r="AA56" s="23">
        <v>0</v>
      </c>
      <c r="AB56" s="23">
        <v>0</v>
      </c>
      <c r="AC56" s="23">
        <v>0</v>
      </c>
      <c r="AD56" s="24">
        <v>0</v>
      </c>
      <c r="AE56" s="24">
        <v>0</v>
      </c>
      <c r="AF56" s="24">
        <v>0</v>
      </c>
      <c r="AG56" s="25">
        <f>VLOOKUP(A56,'[1]15 MAPA DE LEITO (USO CAF)'!$D$2:$I$948,6,0)</f>
        <v>0</v>
      </c>
      <c r="AH56" s="25">
        <f>VLOOKUP(A56,[2]taxaOcupacaoCOVID19_CAF_2021_6_!$E$4:$O$916,11,0)</f>
        <v>47</v>
      </c>
      <c r="AI56" s="26">
        <f>VLOOKUP(A56,[2]taxaOcupacaoCOVID19_CAF_2021_6_!$E$4:$Q$916,13,0)</f>
        <v>1</v>
      </c>
      <c r="AJ56" s="25">
        <f t="shared" si="8"/>
        <v>47</v>
      </c>
      <c r="AK56" s="20">
        <f t="shared" si="9"/>
        <v>47</v>
      </c>
      <c r="AL56" s="27">
        <f t="shared" si="7"/>
        <v>4.9466614558455281E-2</v>
      </c>
      <c r="AM56" s="9">
        <f t="shared" si="10"/>
        <v>4451.9953102609752</v>
      </c>
      <c r="AN56" s="5">
        <v>10</v>
      </c>
      <c r="AO56" s="5">
        <f t="shared" si="11"/>
        <v>4450</v>
      </c>
      <c r="AQ56" s="7">
        <f t="shared" si="12"/>
        <v>29725</v>
      </c>
    </row>
    <row r="57" spans="1:43" ht="25.5" x14ac:dyDescent="0.25">
      <c r="A57" s="20">
        <v>2076926</v>
      </c>
      <c r="B57" s="20">
        <v>63025530008512</v>
      </c>
      <c r="C57" s="21" t="s">
        <v>186</v>
      </c>
      <c r="D57" s="22" t="s">
        <v>48</v>
      </c>
      <c r="E57" s="22" t="s">
        <v>52</v>
      </c>
      <c r="F57" s="22" t="s">
        <v>50</v>
      </c>
      <c r="G57" s="22">
        <v>857</v>
      </c>
      <c r="H57" s="22" t="s">
        <v>185</v>
      </c>
      <c r="I57" s="23">
        <v>1000</v>
      </c>
      <c r="J57" s="23">
        <v>63</v>
      </c>
      <c r="K57" s="23">
        <v>2000</v>
      </c>
      <c r="L57" s="24">
        <v>0</v>
      </c>
      <c r="M57" s="24">
        <v>0</v>
      </c>
      <c r="N57" s="24">
        <v>0</v>
      </c>
      <c r="O57" s="23">
        <v>2500</v>
      </c>
      <c r="P57" s="23">
        <v>220</v>
      </c>
      <c r="Q57" s="23">
        <v>2000</v>
      </c>
      <c r="R57" s="24">
        <v>0</v>
      </c>
      <c r="S57" s="24">
        <v>0</v>
      </c>
      <c r="T57" s="24">
        <v>0</v>
      </c>
      <c r="U57" s="23">
        <v>0</v>
      </c>
      <c r="V57" s="23">
        <v>0</v>
      </c>
      <c r="W57" s="23">
        <v>0</v>
      </c>
      <c r="X57" s="24">
        <v>0</v>
      </c>
      <c r="Y57" s="24">
        <v>0</v>
      </c>
      <c r="Z57" s="24">
        <v>0</v>
      </c>
      <c r="AA57" s="23">
        <v>0</v>
      </c>
      <c r="AB57" s="23">
        <v>0</v>
      </c>
      <c r="AC57" s="23">
        <v>0</v>
      </c>
      <c r="AD57" s="24">
        <v>2000</v>
      </c>
      <c r="AE57" s="24">
        <v>255</v>
      </c>
      <c r="AF57" s="24">
        <v>2000</v>
      </c>
      <c r="AG57" s="25">
        <f>VLOOKUP(A57,'[1]15 MAPA DE LEITO (USO CAF)'!$D$2:$I$948,6,0)</f>
        <v>12</v>
      </c>
      <c r="AH57" s="25">
        <f>VLOOKUP(A57,[2]taxaOcupacaoCOVID19_CAF_2021_6_!$E$4:$O$916,11,0)</f>
        <v>5</v>
      </c>
      <c r="AI57" s="26">
        <f>VLOOKUP(A57,[2]taxaOcupacaoCOVID19_CAF_2021_6_!$E$4:$Q$916,13,0)</f>
        <v>0.4</v>
      </c>
      <c r="AJ57" s="25">
        <f t="shared" si="8"/>
        <v>12</v>
      </c>
      <c r="AK57" s="20">
        <f t="shared" si="9"/>
        <v>4.8000000000000007</v>
      </c>
      <c r="AL57" s="27">
        <f t="shared" si="7"/>
        <v>2.8949006325357882E-3</v>
      </c>
      <c r="AM57" s="9">
        <f t="shared" si="10"/>
        <v>260.54105692822094</v>
      </c>
      <c r="AN57" s="5">
        <v>10</v>
      </c>
      <c r="AO57" s="5">
        <f t="shared" si="11"/>
        <v>260</v>
      </c>
      <c r="AQ57" s="7">
        <f t="shared" si="12"/>
        <v>1740</v>
      </c>
    </row>
    <row r="58" spans="1:43" ht="51" x14ac:dyDescent="0.25">
      <c r="A58" s="20">
        <v>2079798</v>
      </c>
      <c r="B58" s="20">
        <v>46068425000133</v>
      </c>
      <c r="C58" s="21" t="s">
        <v>187</v>
      </c>
      <c r="D58" s="22" t="s">
        <v>86</v>
      </c>
      <c r="E58" s="22" t="s">
        <v>86</v>
      </c>
      <c r="F58" s="22" t="s">
        <v>50</v>
      </c>
      <c r="G58" s="22">
        <v>2118</v>
      </c>
      <c r="H58" s="22" t="s">
        <v>185</v>
      </c>
      <c r="I58" s="23">
        <v>9</v>
      </c>
      <c r="J58" s="23">
        <v>36</v>
      </c>
      <c r="K58" s="23">
        <v>18</v>
      </c>
      <c r="L58" s="24">
        <v>0</v>
      </c>
      <c r="M58" s="24">
        <v>0</v>
      </c>
      <c r="N58" s="24">
        <v>0</v>
      </c>
      <c r="O58" s="23">
        <v>416</v>
      </c>
      <c r="P58" s="23">
        <v>618</v>
      </c>
      <c r="Q58" s="23">
        <v>832</v>
      </c>
      <c r="R58" s="24">
        <v>0</v>
      </c>
      <c r="S58" s="24">
        <v>0</v>
      </c>
      <c r="T58" s="24">
        <v>0</v>
      </c>
      <c r="U58" s="23">
        <v>952</v>
      </c>
      <c r="V58" s="23">
        <v>1129</v>
      </c>
      <c r="W58" s="23">
        <v>1904</v>
      </c>
      <c r="X58" s="24">
        <v>0</v>
      </c>
      <c r="Y58" s="24">
        <v>0</v>
      </c>
      <c r="Z58" s="24">
        <v>0</v>
      </c>
      <c r="AA58" s="23">
        <v>845</v>
      </c>
      <c r="AB58" s="23">
        <v>5234</v>
      </c>
      <c r="AC58" s="23">
        <v>1690</v>
      </c>
      <c r="AD58" s="24">
        <v>1229</v>
      </c>
      <c r="AE58" s="24">
        <v>1577</v>
      </c>
      <c r="AF58" s="24">
        <v>2458</v>
      </c>
      <c r="AG58" s="25">
        <f>VLOOKUP(A58,'[1]15 MAPA DE LEITO (USO CAF)'!$D$2:$I$948,6,0)</f>
        <v>0</v>
      </c>
      <c r="AH58" s="25">
        <f>VLOOKUP(A58,[2]taxaOcupacaoCOVID19_CAF_2021_6_!$E$4:$O$916,11,0)</f>
        <v>47</v>
      </c>
      <c r="AI58" s="26">
        <f>VLOOKUP(A58,[2]taxaOcupacaoCOVID19_CAF_2021_6_!$E$4:$Q$916,13,0)</f>
        <v>0.55319148936170215</v>
      </c>
      <c r="AJ58" s="25">
        <f t="shared" si="8"/>
        <v>47</v>
      </c>
      <c r="AK58" s="20">
        <f t="shared" si="9"/>
        <v>26</v>
      </c>
      <c r="AL58" s="27">
        <f t="shared" si="7"/>
        <v>2.6054105692822094E-5</v>
      </c>
      <c r="AM58" s="9">
        <f t="shared" si="10"/>
        <v>2.3448695123539887</v>
      </c>
      <c r="AN58" s="5">
        <v>10</v>
      </c>
      <c r="AO58" s="5">
        <v>10</v>
      </c>
      <c r="AQ58" s="7">
        <f t="shared" si="12"/>
        <v>8</v>
      </c>
    </row>
    <row r="59" spans="1:43" ht="25.5" x14ac:dyDescent="0.25">
      <c r="A59" s="20">
        <v>8028</v>
      </c>
      <c r="B59" s="20">
        <v>46523171000368</v>
      </c>
      <c r="C59" s="21" t="s">
        <v>188</v>
      </c>
      <c r="D59" s="22" t="s">
        <v>48</v>
      </c>
      <c r="E59" s="22" t="s">
        <v>49</v>
      </c>
      <c r="F59" s="22" t="s">
        <v>189</v>
      </c>
      <c r="G59" s="22">
        <v>2280</v>
      </c>
      <c r="H59" s="22" t="s">
        <v>190</v>
      </c>
      <c r="I59" s="23">
        <v>2000</v>
      </c>
      <c r="J59" s="23">
        <v>45</v>
      </c>
      <c r="K59" s="23">
        <v>4000</v>
      </c>
      <c r="L59" s="24">
        <v>4000</v>
      </c>
      <c r="M59" s="24">
        <v>60</v>
      </c>
      <c r="N59" s="24">
        <v>8000</v>
      </c>
      <c r="O59" s="23">
        <v>3000</v>
      </c>
      <c r="P59" s="23">
        <v>78</v>
      </c>
      <c r="Q59" s="23">
        <v>6000</v>
      </c>
      <c r="R59" s="24">
        <v>3000</v>
      </c>
      <c r="S59" s="24">
        <v>60</v>
      </c>
      <c r="T59" s="24">
        <v>6000</v>
      </c>
      <c r="U59" s="23">
        <v>4000</v>
      </c>
      <c r="V59" s="23">
        <v>120</v>
      </c>
      <c r="W59" s="23">
        <v>8000</v>
      </c>
      <c r="X59" s="24">
        <v>3000</v>
      </c>
      <c r="Y59" s="24">
        <v>60</v>
      </c>
      <c r="Z59" s="24">
        <v>3000</v>
      </c>
      <c r="AA59" s="23">
        <v>5000</v>
      </c>
      <c r="AB59" s="23">
        <v>160</v>
      </c>
      <c r="AC59" s="23">
        <v>3000</v>
      </c>
      <c r="AD59" s="24">
        <v>4000</v>
      </c>
      <c r="AE59" s="24">
        <v>45</v>
      </c>
      <c r="AF59" s="24">
        <v>8000</v>
      </c>
      <c r="AG59" s="25">
        <f>VLOOKUP(A59,'[1]15 MAPA DE LEITO (USO CAF)'!$D$2:$I$948,6,0)</f>
        <v>44</v>
      </c>
      <c r="AH59" s="25">
        <f>VLOOKUP(A59,[2]taxaOcupacaoCOVID19_CAF_2021_6_!$E$4:$O$916,11,0)</f>
        <v>46</v>
      </c>
      <c r="AI59" s="26">
        <f>VLOOKUP(A59,[2]taxaOcupacaoCOVID19_CAF_2021_6_!$E$4:$Q$916,13,0)</f>
        <v>0.56521739130434778</v>
      </c>
      <c r="AJ59" s="25">
        <f t="shared" si="8"/>
        <v>46</v>
      </c>
      <c r="AK59" s="20">
        <f t="shared" si="9"/>
        <v>25.999999999999996</v>
      </c>
      <c r="AL59" s="27">
        <f t="shared" si="7"/>
        <v>5.7898012650715765E-3</v>
      </c>
      <c r="AM59" s="9">
        <f t="shared" si="10"/>
        <v>521.08211385644188</v>
      </c>
      <c r="AN59" s="5">
        <v>10</v>
      </c>
      <c r="AO59" s="5">
        <f t="shared" si="11"/>
        <v>520</v>
      </c>
      <c r="AQ59" s="7">
        <f t="shared" si="12"/>
        <v>3480</v>
      </c>
    </row>
    <row r="60" spans="1:43" ht="51" x14ac:dyDescent="0.25">
      <c r="A60" s="20">
        <v>8923</v>
      </c>
      <c r="B60" s="20">
        <v>46522942000130</v>
      </c>
      <c r="C60" s="21" t="s">
        <v>191</v>
      </c>
      <c r="D60" s="22" t="s">
        <v>48</v>
      </c>
      <c r="E60" s="22" t="s">
        <v>119</v>
      </c>
      <c r="F60" s="22" t="s">
        <v>189</v>
      </c>
      <c r="G60" s="22">
        <v>1749</v>
      </c>
      <c r="H60" s="22" t="s">
        <v>190</v>
      </c>
      <c r="I60" s="23">
        <v>7850</v>
      </c>
      <c r="J60" s="23">
        <v>500</v>
      </c>
      <c r="K60" s="23">
        <v>13700</v>
      </c>
      <c r="L60" s="24">
        <v>0</v>
      </c>
      <c r="M60" s="24">
        <v>0</v>
      </c>
      <c r="N60" s="24">
        <v>0</v>
      </c>
      <c r="O60" s="23">
        <v>0</v>
      </c>
      <c r="P60" s="23">
        <v>0</v>
      </c>
      <c r="Q60" s="23">
        <v>0</v>
      </c>
      <c r="R60" s="24">
        <v>0</v>
      </c>
      <c r="S60" s="24">
        <v>0</v>
      </c>
      <c r="T60" s="24">
        <v>0</v>
      </c>
      <c r="U60" s="23">
        <v>30500</v>
      </c>
      <c r="V60" s="23">
        <v>600</v>
      </c>
      <c r="W60" s="23">
        <v>61000</v>
      </c>
      <c r="X60" s="24">
        <v>0</v>
      </c>
      <c r="Y60" s="24">
        <v>0</v>
      </c>
      <c r="Z60" s="24">
        <v>0</v>
      </c>
      <c r="AA60" s="23">
        <v>14050</v>
      </c>
      <c r="AB60" s="23">
        <v>5000</v>
      </c>
      <c r="AC60" s="23">
        <v>20000</v>
      </c>
      <c r="AD60" s="24">
        <v>3000</v>
      </c>
      <c r="AE60" s="24">
        <v>0</v>
      </c>
      <c r="AF60" s="24">
        <v>6000</v>
      </c>
      <c r="AG60" s="25">
        <f>VLOOKUP(A60,'[1]15 MAPA DE LEITO (USO CAF)'!$D$2:$I$948,6,0)</f>
        <v>0</v>
      </c>
      <c r="AH60" s="25">
        <f>VLOOKUP(A60,[2]taxaOcupacaoCOVID19_CAF_2021_6_!$E$4:$O$916,11,0)</f>
        <v>137</v>
      </c>
      <c r="AI60" s="26">
        <f>VLOOKUP(A60,[2]taxaOcupacaoCOVID19_CAF_2021_6_!$E$4:$Q$916,13,0)</f>
        <v>0.88321167883211682</v>
      </c>
      <c r="AJ60" s="25">
        <f t="shared" si="8"/>
        <v>137</v>
      </c>
      <c r="AK60" s="20">
        <f t="shared" si="9"/>
        <v>121</v>
      </c>
      <c r="AL60" s="27">
        <f t="shared" si="7"/>
        <v>1.983006933287015E-2</v>
      </c>
      <c r="AM60" s="9">
        <f t="shared" si="10"/>
        <v>1784.7062399583135</v>
      </c>
      <c r="AN60" s="5">
        <v>10</v>
      </c>
      <c r="AO60" s="5">
        <f t="shared" si="11"/>
        <v>1780</v>
      </c>
      <c r="AQ60" s="7">
        <f t="shared" si="12"/>
        <v>11920</v>
      </c>
    </row>
    <row r="61" spans="1:43" ht="38.25" x14ac:dyDescent="0.25">
      <c r="A61" s="20">
        <v>9628</v>
      </c>
      <c r="B61" s="20">
        <v>61699567001245</v>
      </c>
      <c r="C61" s="21" t="s">
        <v>192</v>
      </c>
      <c r="D61" s="22" t="s">
        <v>90</v>
      </c>
      <c r="E61" s="22" t="s">
        <v>151</v>
      </c>
      <c r="F61" s="22" t="s">
        <v>189</v>
      </c>
      <c r="G61" s="22">
        <v>2196</v>
      </c>
      <c r="H61" s="22" t="s">
        <v>190</v>
      </c>
      <c r="I61" s="23">
        <v>3840</v>
      </c>
      <c r="J61" s="23">
        <v>642</v>
      </c>
      <c r="K61" s="23">
        <v>7860</v>
      </c>
      <c r="L61" s="24">
        <v>1920</v>
      </c>
      <c r="M61" s="24">
        <v>0</v>
      </c>
      <c r="N61" s="24">
        <v>3840</v>
      </c>
      <c r="O61" s="23">
        <v>3976</v>
      </c>
      <c r="P61" s="23">
        <v>1341</v>
      </c>
      <c r="Q61" s="23">
        <v>7952</v>
      </c>
      <c r="R61" s="24">
        <v>1988</v>
      </c>
      <c r="S61" s="24">
        <v>0</v>
      </c>
      <c r="T61" s="24">
        <v>3976</v>
      </c>
      <c r="U61" s="23">
        <v>12101</v>
      </c>
      <c r="V61" s="23">
        <v>3121</v>
      </c>
      <c r="W61" s="23">
        <v>24202</v>
      </c>
      <c r="X61" s="24">
        <v>440</v>
      </c>
      <c r="Y61" s="24">
        <v>0</v>
      </c>
      <c r="Z61" s="24">
        <v>880</v>
      </c>
      <c r="AA61" s="23">
        <v>2203</v>
      </c>
      <c r="AB61" s="23">
        <v>1280</v>
      </c>
      <c r="AC61" s="23">
        <v>4406</v>
      </c>
      <c r="AD61" s="24">
        <v>1137</v>
      </c>
      <c r="AE61" s="24">
        <v>36</v>
      </c>
      <c r="AF61" s="24">
        <v>2274</v>
      </c>
      <c r="AG61" s="25">
        <f>VLOOKUP(A61,'[1]15 MAPA DE LEITO (USO CAF)'!$D$2:$I$948,6,0)</f>
        <v>64</v>
      </c>
      <c r="AH61" s="25">
        <f>VLOOKUP(A61,[2]taxaOcupacaoCOVID19_CAF_2021_6_!$E$4:$O$916,11,0)</f>
        <v>78</v>
      </c>
      <c r="AI61" s="26">
        <f>VLOOKUP(A61,[2]taxaOcupacaoCOVID19_CAF_2021_6_!$E$4:$Q$916,13,0)</f>
        <v>0.91025641025641024</v>
      </c>
      <c r="AJ61" s="25">
        <f t="shared" si="8"/>
        <v>78</v>
      </c>
      <c r="AK61" s="20">
        <f t="shared" si="9"/>
        <v>71</v>
      </c>
      <c r="AL61" s="27">
        <f t="shared" si="7"/>
        <v>1.1376959485865647E-2</v>
      </c>
      <c r="AM61" s="9">
        <f t="shared" si="10"/>
        <v>1023.9263537279082</v>
      </c>
      <c r="AN61" s="5">
        <v>10</v>
      </c>
      <c r="AO61" s="5">
        <f t="shared" si="11"/>
        <v>1020</v>
      </c>
      <c r="AQ61" s="7">
        <f t="shared" si="12"/>
        <v>6840</v>
      </c>
    </row>
    <row r="62" spans="1:43" ht="25.5" x14ac:dyDescent="0.25">
      <c r="A62" s="20">
        <v>102075</v>
      </c>
      <c r="B62" s="20">
        <v>9652823001229</v>
      </c>
      <c r="C62" s="21" t="s">
        <v>194</v>
      </c>
      <c r="D62" s="22" t="s">
        <v>48</v>
      </c>
      <c r="E62" s="22" t="s">
        <v>52</v>
      </c>
      <c r="F62" s="22" t="s">
        <v>189</v>
      </c>
      <c r="G62" s="22">
        <v>1925</v>
      </c>
      <c r="H62" s="22" t="s">
        <v>190</v>
      </c>
      <c r="I62" s="23">
        <v>3000</v>
      </c>
      <c r="J62" s="23">
        <v>125</v>
      </c>
      <c r="K62" s="23">
        <v>6000</v>
      </c>
      <c r="L62" s="24">
        <v>2000</v>
      </c>
      <c r="M62" s="24">
        <v>0</v>
      </c>
      <c r="N62" s="24">
        <v>4000</v>
      </c>
      <c r="O62" s="23">
        <v>4800</v>
      </c>
      <c r="P62" s="23">
        <v>0</v>
      </c>
      <c r="Q62" s="23">
        <v>9600</v>
      </c>
      <c r="R62" s="24">
        <v>3000</v>
      </c>
      <c r="S62" s="24">
        <v>0</v>
      </c>
      <c r="T62" s="24">
        <v>6000</v>
      </c>
      <c r="U62" s="23">
        <v>9000</v>
      </c>
      <c r="V62" s="23">
        <v>15</v>
      </c>
      <c r="W62" s="23">
        <v>18000</v>
      </c>
      <c r="X62" s="24">
        <v>4000</v>
      </c>
      <c r="Y62" s="24">
        <v>0</v>
      </c>
      <c r="Z62" s="24">
        <v>8000</v>
      </c>
      <c r="AA62" s="23">
        <v>6300</v>
      </c>
      <c r="AB62" s="23">
        <v>129</v>
      </c>
      <c r="AC62" s="23">
        <v>12600</v>
      </c>
      <c r="AD62" s="24">
        <v>4000</v>
      </c>
      <c r="AE62" s="24">
        <v>0</v>
      </c>
      <c r="AF62" s="24">
        <v>8000</v>
      </c>
      <c r="AG62" s="25">
        <f>VLOOKUP(A62,'[1]15 MAPA DE LEITO (USO CAF)'!$D$2:$I$948,6,0)</f>
        <v>70</v>
      </c>
      <c r="AH62" s="25">
        <f>VLOOKUP(A62,[2]taxaOcupacaoCOVID19_CAF_2021_6_!$E$4:$O$916,11,0)</f>
        <v>50</v>
      </c>
      <c r="AI62" s="26">
        <f>VLOOKUP(A62,[2]taxaOcupacaoCOVID19_CAF_2021_6_!$E$4:$Q$916,13,0)</f>
        <v>0.96</v>
      </c>
      <c r="AJ62" s="25">
        <f t="shared" si="8"/>
        <v>70</v>
      </c>
      <c r="AK62" s="20">
        <f t="shared" si="9"/>
        <v>67.2</v>
      </c>
      <c r="AL62" s="27">
        <f t="shared" si="7"/>
        <v>8.6847018976073647E-3</v>
      </c>
      <c r="AM62" s="9">
        <f t="shared" si="10"/>
        <v>781.62317078466288</v>
      </c>
      <c r="AN62" s="5">
        <v>10</v>
      </c>
      <c r="AO62" s="5">
        <f t="shared" si="11"/>
        <v>780</v>
      </c>
      <c r="AQ62" s="7">
        <f t="shared" si="12"/>
        <v>5220</v>
      </c>
    </row>
    <row r="63" spans="1:43" ht="25.5" x14ac:dyDescent="0.25">
      <c r="A63" s="20">
        <v>102105</v>
      </c>
      <c r="B63" s="20">
        <v>9652823000680</v>
      </c>
      <c r="C63" s="21" t="s">
        <v>195</v>
      </c>
      <c r="D63" s="22" t="s">
        <v>48</v>
      </c>
      <c r="E63" s="22" t="s">
        <v>93</v>
      </c>
      <c r="F63" s="22" t="s">
        <v>189</v>
      </c>
      <c r="G63" s="22">
        <v>2105</v>
      </c>
      <c r="H63" s="22" t="s">
        <v>190</v>
      </c>
      <c r="I63" s="23">
        <v>30000</v>
      </c>
      <c r="J63" s="23">
        <v>1369</v>
      </c>
      <c r="K63" s="23">
        <v>60000</v>
      </c>
      <c r="L63" s="24">
        <v>15000</v>
      </c>
      <c r="M63" s="24">
        <v>0</v>
      </c>
      <c r="N63" s="24">
        <v>30000</v>
      </c>
      <c r="O63" s="23">
        <v>30000</v>
      </c>
      <c r="P63" s="23">
        <v>3651</v>
      </c>
      <c r="Q63" s="23">
        <v>60000</v>
      </c>
      <c r="R63" s="24">
        <v>15000</v>
      </c>
      <c r="S63" s="24">
        <v>0</v>
      </c>
      <c r="T63" s="24">
        <v>30000</v>
      </c>
      <c r="U63" s="23">
        <v>40000</v>
      </c>
      <c r="V63" s="23">
        <v>57</v>
      </c>
      <c r="W63" s="23">
        <v>80000</v>
      </c>
      <c r="X63" s="24">
        <v>7500</v>
      </c>
      <c r="Y63" s="24">
        <v>0</v>
      </c>
      <c r="Z63" s="24">
        <v>15000</v>
      </c>
      <c r="AA63" s="23">
        <v>30000</v>
      </c>
      <c r="AB63" s="23">
        <v>44</v>
      </c>
      <c r="AC63" s="23">
        <v>60000</v>
      </c>
      <c r="AD63" s="24">
        <v>30000</v>
      </c>
      <c r="AE63" s="24">
        <v>2660</v>
      </c>
      <c r="AF63" s="24">
        <v>60000</v>
      </c>
      <c r="AG63" s="25">
        <f>VLOOKUP(A63,'[1]15 MAPA DE LEITO (USO CAF)'!$D$2:$I$948,6,0)</f>
        <v>188</v>
      </c>
      <c r="AH63" s="25">
        <f>VLOOKUP(A63,[2]taxaOcupacaoCOVID19_CAF_2021_6_!$E$4:$O$916,11,0)</f>
        <v>188</v>
      </c>
      <c r="AI63" s="26">
        <f>VLOOKUP(A63,[2]taxaOcupacaoCOVID19_CAF_2021_6_!$E$4:$Q$916,13,0)</f>
        <v>0.9042553191489362</v>
      </c>
      <c r="AJ63" s="25">
        <f t="shared" si="8"/>
        <v>188</v>
      </c>
      <c r="AK63" s="20">
        <f t="shared" si="9"/>
        <v>170</v>
      </c>
      <c r="AL63" s="27">
        <f t="shared" si="7"/>
        <v>8.6847018976073651E-2</v>
      </c>
      <c r="AM63" s="9">
        <f t="shared" si="10"/>
        <v>7816.2317078466285</v>
      </c>
      <c r="AN63" s="5">
        <v>10</v>
      </c>
      <c r="AO63" s="5">
        <v>7560</v>
      </c>
      <c r="AQ63" s="7">
        <f t="shared" si="12"/>
        <v>52440</v>
      </c>
    </row>
    <row r="64" spans="1:43" ht="38.25" x14ac:dyDescent="0.25">
      <c r="A64" s="30">
        <v>102741</v>
      </c>
      <c r="B64" s="20">
        <v>45276128000110</v>
      </c>
      <c r="C64" s="21" t="s">
        <v>196</v>
      </c>
      <c r="D64" s="22" t="s">
        <v>58</v>
      </c>
      <c r="E64" s="22" t="s">
        <v>58</v>
      </c>
      <c r="F64" s="22" t="s">
        <v>189</v>
      </c>
      <c r="G64" s="22">
        <v>1758</v>
      </c>
      <c r="H64" s="22" t="s">
        <v>190</v>
      </c>
      <c r="I64" s="23">
        <v>750</v>
      </c>
      <c r="J64" s="23">
        <v>1820</v>
      </c>
      <c r="K64" s="23">
        <v>1500</v>
      </c>
      <c r="L64" s="24">
        <v>1500</v>
      </c>
      <c r="M64" s="24">
        <v>630</v>
      </c>
      <c r="N64" s="24">
        <v>3000</v>
      </c>
      <c r="O64" s="23">
        <v>1200</v>
      </c>
      <c r="P64" s="23">
        <v>0</v>
      </c>
      <c r="Q64" s="23">
        <v>2400</v>
      </c>
      <c r="R64" s="24">
        <v>2400</v>
      </c>
      <c r="S64" s="24">
        <v>629</v>
      </c>
      <c r="T64" s="24">
        <v>4800</v>
      </c>
      <c r="U64" s="23">
        <v>3600</v>
      </c>
      <c r="V64" s="23">
        <v>3692</v>
      </c>
      <c r="W64" s="23">
        <v>7600</v>
      </c>
      <c r="X64" s="24">
        <v>100</v>
      </c>
      <c r="Y64" s="24">
        <v>0</v>
      </c>
      <c r="Z64" s="24">
        <v>200</v>
      </c>
      <c r="AA64" s="23">
        <v>900</v>
      </c>
      <c r="AB64" s="23">
        <v>252</v>
      </c>
      <c r="AC64" s="23">
        <v>1800</v>
      </c>
      <c r="AD64" s="24">
        <v>240</v>
      </c>
      <c r="AE64" s="24">
        <v>0</v>
      </c>
      <c r="AF64" s="24">
        <v>480</v>
      </c>
      <c r="AG64" s="25">
        <f>VLOOKUP(A64,'[1]15 MAPA DE LEITO (USO CAF)'!$D$2:$I$948,6,0)</f>
        <v>30</v>
      </c>
      <c r="AH64" s="25">
        <f>VLOOKUP(A64,[2]taxaOcupacaoCOVID19_CAF_2021_6_!$E$4:$O$916,11,0)</f>
        <v>30</v>
      </c>
      <c r="AI64" s="26">
        <f>VLOOKUP(A64,[2]taxaOcupacaoCOVID19_CAF_2021_6_!$E$4:$Q$916,13,0)</f>
        <v>0.96666666666666667</v>
      </c>
      <c r="AJ64" s="25">
        <f t="shared" si="8"/>
        <v>30</v>
      </c>
      <c r="AK64" s="20">
        <f t="shared" si="9"/>
        <v>29</v>
      </c>
      <c r="AL64" s="27">
        <f t="shared" si="7"/>
        <v>2.1711754744018412E-3</v>
      </c>
      <c r="AM64" s="9">
        <f t="shared" si="10"/>
        <v>195.40579269616572</v>
      </c>
      <c r="AN64" s="5">
        <v>10</v>
      </c>
      <c r="AO64" s="5">
        <f t="shared" si="11"/>
        <v>200</v>
      </c>
      <c r="AQ64" s="7">
        <f t="shared" si="12"/>
        <v>1300</v>
      </c>
    </row>
    <row r="65" spans="1:43" ht="38.25" x14ac:dyDescent="0.25">
      <c r="A65" s="20">
        <v>102806</v>
      </c>
      <c r="B65" s="20">
        <v>58200015000183</v>
      </c>
      <c r="C65" s="28" t="s">
        <v>197</v>
      </c>
      <c r="D65" s="22" t="s">
        <v>65</v>
      </c>
      <c r="E65" s="22" t="s">
        <v>66</v>
      </c>
      <c r="F65" s="22" t="s">
        <v>189</v>
      </c>
      <c r="G65" s="22">
        <v>2269</v>
      </c>
      <c r="H65" s="22" t="s">
        <v>190</v>
      </c>
      <c r="I65" s="23">
        <v>660</v>
      </c>
      <c r="J65" s="23">
        <v>160</v>
      </c>
      <c r="K65" s="23">
        <v>1320</v>
      </c>
      <c r="L65" s="24">
        <v>330</v>
      </c>
      <c r="M65" s="24">
        <v>85</v>
      </c>
      <c r="N65" s="24">
        <v>660</v>
      </c>
      <c r="O65" s="23">
        <v>300</v>
      </c>
      <c r="P65" s="23">
        <v>100</v>
      </c>
      <c r="Q65" s="23">
        <v>600</v>
      </c>
      <c r="R65" s="24">
        <v>210</v>
      </c>
      <c r="S65" s="24">
        <v>0</v>
      </c>
      <c r="T65" s="24">
        <v>420</v>
      </c>
      <c r="U65" s="23">
        <v>1020</v>
      </c>
      <c r="V65" s="23">
        <v>0</v>
      </c>
      <c r="W65" s="23">
        <v>2040</v>
      </c>
      <c r="X65" s="24">
        <v>900</v>
      </c>
      <c r="Y65" s="24">
        <v>0</v>
      </c>
      <c r="Z65" s="24">
        <v>1800</v>
      </c>
      <c r="AA65" s="23">
        <v>1260</v>
      </c>
      <c r="AB65" s="23">
        <v>530</v>
      </c>
      <c r="AC65" s="23">
        <v>2520</v>
      </c>
      <c r="AD65" s="24">
        <v>360</v>
      </c>
      <c r="AE65" s="24">
        <v>0</v>
      </c>
      <c r="AF65" s="24">
        <v>720</v>
      </c>
      <c r="AG65" s="25">
        <f>VLOOKUP(A65,'[1]15 MAPA DE LEITO (USO CAF)'!$D$2:$I$948,6,0)</f>
        <v>20</v>
      </c>
      <c r="AH65" s="25">
        <f>VLOOKUP(A65,[2]taxaOcupacaoCOVID19_CAF_2021_6_!$E$4:$O$916,11,0)</f>
        <v>20</v>
      </c>
      <c r="AI65" s="26">
        <f>VLOOKUP(A65,[2]taxaOcupacaoCOVID19_CAF_2021_6_!$E$4:$Q$916,13,0)</f>
        <v>0.6</v>
      </c>
      <c r="AJ65" s="25">
        <f t="shared" si="8"/>
        <v>20</v>
      </c>
      <c r="AK65" s="20">
        <f t="shared" si="9"/>
        <v>12</v>
      </c>
      <c r="AL65" s="27">
        <f t="shared" si="7"/>
        <v>1.9106344174736202E-3</v>
      </c>
      <c r="AM65" s="9">
        <f t="shared" si="10"/>
        <v>171.95709757262583</v>
      </c>
      <c r="AN65" s="5">
        <v>10</v>
      </c>
      <c r="AO65" s="5">
        <f t="shared" si="11"/>
        <v>170</v>
      </c>
      <c r="AQ65" s="7">
        <f t="shared" si="12"/>
        <v>1150</v>
      </c>
    </row>
    <row r="66" spans="1:43" ht="38.25" x14ac:dyDescent="0.25">
      <c r="A66" s="20">
        <v>105597</v>
      </c>
      <c r="B66" s="20">
        <v>46523171000104</v>
      </c>
      <c r="C66" s="21" t="s">
        <v>199</v>
      </c>
      <c r="D66" s="22" t="s">
        <v>48</v>
      </c>
      <c r="E66" s="22" t="s">
        <v>200</v>
      </c>
      <c r="F66" s="22" t="s">
        <v>189</v>
      </c>
      <c r="G66" s="22">
        <v>2305</v>
      </c>
      <c r="H66" s="22" t="s">
        <v>190</v>
      </c>
      <c r="I66" s="23">
        <v>4000</v>
      </c>
      <c r="J66" s="23">
        <v>80</v>
      </c>
      <c r="K66" s="23">
        <v>8000</v>
      </c>
      <c r="L66" s="24">
        <v>3500</v>
      </c>
      <c r="M66" s="24">
        <v>100</v>
      </c>
      <c r="N66" s="24">
        <v>7000</v>
      </c>
      <c r="O66" s="23">
        <v>2500</v>
      </c>
      <c r="P66" s="23">
        <v>35</v>
      </c>
      <c r="Q66" s="23">
        <v>5000</v>
      </c>
      <c r="R66" s="24">
        <v>2500</v>
      </c>
      <c r="S66" s="24">
        <v>80</v>
      </c>
      <c r="T66" s="24">
        <v>5000</v>
      </c>
      <c r="U66" s="23">
        <v>4000</v>
      </c>
      <c r="V66" s="23">
        <v>180</v>
      </c>
      <c r="W66" s="23">
        <v>8000</v>
      </c>
      <c r="X66" s="24">
        <v>3000</v>
      </c>
      <c r="Y66" s="24">
        <v>45</v>
      </c>
      <c r="Z66" s="24">
        <v>6000</v>
      </c>
      <c r="AA66" s="23">
        <v>3000</v>
      </c>
      <c r="AB66" s="23">
        <v>40</v>
      </c>
      <c r="AC66" s="23">
        <v>6000</v>
      </c>
      <c r="AD66" s="24">
        <v>2500</v>
      </c>
      <c r="AE66" s="24">
        <v>65</v>
      </c>
      <c r="AF66" s="24">
        <v>5000</v>
      </c>
      <c r="AG66" s="25">
        <f>VLOOKUP(A66,'[1]15 MAPA DE LEITO (USO CAF)'!$D$2:$I$948,6,0)</f>
        <v>2</v>
      </c>
      <c r="AH66" s="25">
        <f>VLOOKUP(A66,[2]taxaOcupacaoCOVID19_CAF_2021_6_!$E$4:$O$916,11,0)</f>
        <v>2</v>
      </c>
      <c r="AI66" s="26">
        <f>VLOOKUP(A66,[2]taxaOcupacaoCOVID19_CAF_2021_6_!$E$4:$Q$916,13,0)</f>
        <v>0.5</v>
      </c>
      <c r="AJ66" s="25">
        <f t="shared" si="8"/>
        <v>2</v>
      </c>
      <c r="AK66" s="20">
        <f t="shared" si="9"/>
        <v>1</v>
      </c>
      <c r="AL66" s="27">
        <f t="shared" si="7"/>
        <v>1.1579602530143153E-2</v>
      </c>
      <c r="AM66" s="9">
        <f t="shared" si="10"/>
        <v>1042.1642277128838</v>
      </c>
      <c r="AN66" s="5">
        <v>10</v>
      </c>
      <c r="AO66" s="5">
        <f t="shared" si="11"/>
        <v>1040</v>
      </c>
      <c r="AQ66" s="7">
        <f t="shared" si="12"/>
        <v>6960</v>
      </c>
    </row>
    <row r="67" spans="1:43" ht="38.25" x14ac:dyDescent="0.25">
      <c r="A67" s="20">
        <v>105759</v>
      </c>
      <c r="B67" s="20">
        <v>46523239000147</v>
      </c>
      <c r="C67" s="21" t="s">
        <v>201</v>
      </c>
      <c r="D67" s="22" t="s">
        <v>48</v>
      </c>
      <c r="E67" s="22" t="s">
        <v>202</v>
      </c>
      <c r="F67" s="22" t="s">
        <v>189</v>
      </c>
      <c r="G67" s="22">
        <v>1756</v>
      </c>
      <c r="H67" s="22" t="s">
        <v>190</v>
      </c>
      <c r="I67" s="23">
        <v>2500</v>
      </c>
      <c r="J67" s="23">
        <v>824</v>
      </c>
      <c r="K67" s="23">
        <v>5000</v>
      </c>
      <c r="L67" s="24">
        <v>0</v>
      </c>
      <c r="M67" s="24">
        <v>0</v>
      </c>
      <c r="N67" s="24">
        <v>0</v>
      </c>
      <c r="O67" s="23">
        <v>4000</v>
      </c>
      <c r="P67" s="23">
        <v>4</v>
      </c>
      <c r="Q67" s="23">
        <v>8000</v>
      </c>
      <c r="R67" s="24">
        <v>0</v>
      </c>
      <c r="S67" s="24">
        <v>0</v>
      </c>
      <c r="T67" s="24">
        <v>0</v>
      </c>
      <c r="U67" s="23">
        <v>8000</v>
      </c>
      <c r="V67" s="23">
        <v>4659</v>
      </c>
      <c r="W67" s="23">
        <v>16000</v>
      </c>
      <c r="X67" s="24">
        <v>0</v>
      </c>
      <c r="Y67" s="24">
        <v>0</v>
      </c>
      <c r="Z67" s="24">
        <v>0</v>
      </c>
      <c r="AA67" s="23">
        <v>22500</v>
      </c>
      <c r="AB67" s="23">
        <v>4408</v>
      </c>
      <c r="AC67" s="23">
        <v>45000</v>
      </c>
      <c r="AD67" s="24">
        <v>2500</v>
      </c>
      <c r="AE67" s="24">
        <v>1686</v>
      </c>
      <c r="AF67" s="24">
        <v>5000</v>
      </c>
      <c r="AG67" s="25">
        <f>VLOOKUP(A67,'[1]15 MAPA DE LEITO (USO CAF)'!$D$2:$I$948,6,0)</f>
        <v>0</v>
      </c>
      <c r="AH67" s="25">
        <f>VLOOKUP(A67,[2]taxaOcupacaoCOVID19_CAF_2021_6_!$E$4:$O$916,11,0)</f>
        <v>90</v>
      </c>
      <c r="AI67" s="26">
        <f>VLOOKUP(A67,[2]taxaOcupacaoCOVID19_CAF_2021_6_!$E$4:$Q$916,13,0)</f>
        <v>0.83333333333333337</v>
      </c>
      <c r="AJ67" s="25">
        <f t="shared" si="8"/>
        <v>90</v>
      </c>
      <c r="AK67" s="20">
        <f t="shared" si="9"/>
        <v>75</v>
      </c>
      <c r="AL67" s="27">
        <f t="shared" si="7"/>
        <v>7.2372515813394706E-3</v>
      </c>
      <c r="AM67" s="9">
        <f t="shared" si="10"/>
        <v>651.35264232055238</v>
      </c>
      <c r="AN67" s="5">
        <v>10</v>
      </c>
      <c r="AO67" s="5">
        <f t="shared" si="11"/>
        <v>650</v>
      </c>
      <c r="AQ67" s="7">
        <f t="shared" si="12"/>
        <v>4350</v>
      </c>
    </row>
    <row r="68" spans="1:43" ht="38.25" x14ac:dyDescent="0.25">
      <c r="A68" s="20">
        <v>105767</v>
      </c>
      <c r="B68" s="20">
        <v>46523239000147</v>
      </c>
      <c r="C68" s="21" t="s">
        <v>203</v>
      </c>
      <c r="D68" s="22" t="s">
        <v>48</v>
      </c>
      <c r="E68" s="22" t="s">
        <v>202</v>
      </c>
      <c r="F68" s="22" t="s">
        <v>189</v>
      </c>
      <c r="G68" s="22">
        <v>2129</v>
      </c>
      <c r="H68" s="22" t="s">
        <v>190</v>
      </c>
      <c r="I68" s="23">
        <v>150</v>
      </c>
      <c r="J68" s="23">
        <v>25</v>
      </c>
      <c r="K68" s="23">
        <v>300</v>
      </c>
      <c r="L68" s="24">
        <v>0</v>
      </c>
      <c r="M68" s="24">
        <v>0</v>
      </c>
      <c r="N68" s="24">
        <v>0</v>
      </c>
      <c r="O68" s="23">
        <v>1500</v>
      </c>
      <c r="P68" s="23">
        <v>190</v>
      </c>
      <c r="Q68" s="23">
        <v>3000</v>
      </c>
      <c r="R68" s="24">
        <v>0</v>
      </c>
      <c r="S68" s="24">
        <v>0</v>
      </c>
      <c r="T68" s="24">
        <v>0</v>
      </c>
      <c r="U68" s="23">
        <v>3500</v>
      </c>
      <c r="V68" s="23">
        <v>1485</v>
      </c>
      <c r="W68" s="23">
        <v>7000</v>
      </c>
      <c r="X68" s="24">
        <v>0</v>
      </c>
      <c r="Y68" s="24">
        <v>0</v>
      </c>
      <c r="Z68" s="24">
        <v>0</v>
      </c>
      <c r="AA68" s="23">
        <v>5000</v>
      </c>
      <c r="AB68" s="23">
        <v>1889</v>
      </c>
      <c r="AC68" s="23">
        <v>10000</v>
      </c>
      <c r="AD68" s="24">
        <v>1500</v>
      </c>
      <c r="AE68" s="24">
        <v>39</v>
      </c>
      <c r="AF68" s="24">
        <v>3000</v>
      </c>
      <c r="AG68" s="25">
        <f>VLOOKUP(A68,'[1]15 MAPA DE LEITO (USO CAF)'!$D$2:$I$948,6,0)</f>
        <v>0</v>
      </c>
      <c r="AH68" s="25">
        <f>VLOOKUP(A68,[2]taxaOcupacaoCOVID19_CAF_2021_6_!$E$4:$O$916,11,0)</f>
        <v>30</v>
      </c>
      <c r="AI68" s="26">
        <f>VLOOKUP(A68,[2]taxaOcupacaoCOVID19_CAF_2021_6_!$E$4:$Q$916,13,0)</f>
        <v>0.93333333333333335</v>
      </c>
      <c r="AJ68" s="25">
        <f t="shared" si="8"/>
        <v>30</v>
      </c>
      <c r="AK68" s="20">
        <f t="shared" si="9"/>
        <v>28</v>
      </c>
      <c r="AL68" s="27">
        <f t="shared" si="7"/>
        <v>4.3423509488036826E-4</v>
      </c>
      <c r="AM68" s="9">
        <f t="shared" si="10"/>
        <v>39.081158539233144</v>
      </c>
      <c r="AN68" s="5">
        <v>10</v>
      </c>
      <c r="AO68" s="5">
        <f t="shared" si="11"/>
        <v>40</v>
      </c>
      <c r="AQ68" s="7">
        <f t="shared" si="12"/>
        <v>260</v>
      </c>
    </row>
    <row r="69" spans="1:43" ht="38.25" x14ac:dyDescent="0.25">
      <c r="A69" s="20">
        <v>109746</v>
      </c>
      <c r="B69" s="20">
        <v>46522942000130</v>
      </c>
      <c r="C69" s="21" t="s">
        <v>204</v>
      </c>
      <c r="D69" s="22" t="s">
        <v>48</v>
      </c>
      <c r="E69" s="22" t="s">
        <v>119</v>
      </c>
      <c r="F69" s="22" t="s">
        <v>189</v>
      </c>
      <c r="G69" s="22">
        <v>2091</v>
      </c>
      <c r="H69" s="22" t="s">
        <v>190</v>
      </c>
      <c r="I69" s="23">
        <v>3000</v>
      </c>
      <c r="J69" s="23">
        <v>100</v>
      </c>
      <c r="K69" s="23">
        <v>5000</v>
      </c>
      <c r="L69" s="24">
        <v>0</v>
      </c>
      <c r="M69" s="24">
        <v>0</v>
      </c>
      <c r="N69" s="24">
        <v>0</v>
      </c>
      <c r="O69" s="23">
        <v>0</v>
      </c>
      <c r="P69" s="23">
        <v>0</v>
      </c>
      <c r="Q69" s="23">
        <v>0</v>
      </c>
      <c r="R69" s="24">
        <v>0</v>
      </c>
      <c r="S69" s="24">
        <v>0</v>
      </c>
      <c r="T69" s="24">
        <v>0</v>
      </c>
      <c r="U69" s="23">
        <v>9000</v>
      </c>
      <c r="V69" s="23">
        <v>400</v>
      </c>
      <c r="W69" s="23">
        <v>19000</v>
      </c>
      <c r="X69" s="24">
        <v>0</v>
      </c>
      <c r="Y69" s="24">
        <v>0</v>
      </c>
      <c r="Z69" s="24">
        <v>0</v>
      </c>
      <c r="AA69" s="23">
        <v>2000</v>
      </c>
      <c r="AB69" s="23">
        <v>700</v>
      </c>
      <c r="AC69" s="23">
        <v>2000</v>
      </c>
      <c r="AD69" s="24">
        <v>4500</v>
      </c>
      <c r="AE69" s="24">
        <v>0</v>
      </c>
      <c r="AF69" s="24">
        <v>9000</v>
      </c>
      <c r="AG69" s="25">
        <f>VLOOKUP(A69,'[1]15 MAPA DE LEITO (USO CAF)'!$D$2:$I$948,6,0)</f>
        <v>30</v>
      </c>
      <c r="AH69" s="25">
        <f>VLOOKUP(A69,[2]taxaOcupacaoCOVID19_CAF_2021_6_!$E$4:$O$916,11,0)</f>
        <v>30</v>
      </c>
      <c r="AI69" s="26">
        <f>VLOOKUP(A69,[2]taxaOcupacaoCOVID19_CAF_2021_6_!$E$4:$Q$916,13,0)</f>
        <v>0.2</v>
      </c>
      <c r="AJ69" s="25">
        <f t="shared" si="8"/>
        <v>30</v>
      </c>
      <c r="AK69" s="20">
        <f t="shared" si="9"/>
        <v>6</v>
      </c>
      <c r="AL69" s="27">
        <f t="shared" ref="AL69:AL100" si="13">(K69*100%)/$K$177</f>
        <v>7.2372515813394706E-3</v>
      </c>
      <c r="AM69" s="9">
        <f t="shared" si="10"/>
        <v>651.35264232055238</v>
      </c>
      <c r="AN69" s="5">
        <v>10</v>
      </c>
      <c r="AO69" s="5">
        <f t="shared" si="11"/>
        <v>650</v>
      </c>
      <c r="AQ69" s="7">
        <f t="shared" si="12"/>
        <v>4350</v>
      </c>
    </row>
    <row r="70" spans="1:43" ht="38.25" x14ac:dyDescent="0.25">
      <c r="A70" s="20">
        <v>127604</v>
      </c>
      <c r="B70" s="20">
        <v>46523015000135</v>
      </c>
      <c r="C70" s="21" t="s">
        <v>210</v>
      </c>
      <c r="D70" s="22" t="s">
        <v>48</v>
      </c>
      <c r="E70" s="22" t="s">
        <v>211</v>
      </c>
      <c r="F70" s="22" t="s">
        <v>189</v>
      </c>
      <c r="G70" s="22">
        <v>2775</v>
      </c>
      <c r="H70" s="22" t="s">
        <v>190</v>
      </c>
      <c r="I70" s="23">
        <v>60</v>
      </c>
      <c r="J70" s="23">
        <v>246</v>
      </c>
      <c r="K70" s="23">
        <v>120</v>
      </c>
      <c r="L70" s="24">
        <v>0</v>
      </c>
      <c r="M70" s="24">
        <v>0</v>
      </c>
      <c r="N70" s="24">
        <v>0</v>
      </c>
      <c r="O70" s="23">
        <v>0</v>
      </c>
      <c r="P70" s="23">
        <v>0</v>
      </c>
      <c r="Q70" s="23">
        <v>0</v>
      </c>
      <c r="R70" s="24">
        <v>0</v>
      </c>
      <c r="S70" s="24">
        <v>0</v>
      </c>
      <c r="T70" s="24">
        <v>0</v>
      </c>
      <c r="U70" s="23">
        <v>1200</v>
      </c>
      <c r="V70" s="23">
        <v>230</v>
      </c>
      <c r="W70" s="23">
        <v>2400</v>
      </c>
      <c r="X70" s="24">
        <v>0</v>
      </c>
      <c r="Y70" s="24">
        <v>0</v>
      </c>
      <c r="Z70" s="24">
        <v>0</v>
      </c>
      <c r="AA70" s="23">
        <v>1200</v>
      </c>
      <c r="AB70" s="23">
        <v>395</v>
      </c>
      <c r="AC70" s="23">
        <v>2400</v>
      </c>
      <c r="AD70" s="24">
        <v>900</v>
      </c>
      <c r="AE70" s="24">
        <v>75</v>
      </c>
      <c r="AF70" s="24">
        <v>1800</v>
      </c>
      <c r="AG70" s="25">
        <f>VLOOKUP(A70,'[1]15 MAPA DE LEITO (USO CAF)'!$D$2:$I$948,6,0)</f>
        <v>17</v>
      </c>
      <c r="AH70" s="25">
        <f>VLOOKUP(A70,[2]taxaOcupacaoCOVID19_CAF_2021_6_!$E$4:$O$916,11,0)</f>
        <v>17</v>
      </c>
      <c r="AI70" s="26">
        <f>VLOOKUP(A70,[2]taxaOcupacaoCOVID19_CAF_2021_6_!$E$4:$Q$916,13,0)</f>
        <v>0.70588235294117652</v>
      </c>
      <c r="AJ70" s="25">
        <f t="shared" si="8"/>
        <v>17</v>
      </c>
      <c r="AK70" s="20">
        <f t="shared" si="9"/>
        <v>12</v>
      </c>
      <c r="AL70" s="27">
        <f t="shared" si="13"/>
        <v>1.7369403795214729E-4</v>
      </c>
      <c r="AM70" s="9">
        <f t="shared" si="10"/>
        <v>15.632463415693257</v>
      </c>
      <c r="AN70" s="5">
        <v>10</v>
      </c>
      <c r="AO70" s="5">
        <f t="shared" si="11"/>
        <v>20</v>
      </c>
      <c r="AQ70" s="7">
        <f t="shared" si="12"/>
        <v>100</v>
      </c>
    </row>
    <row r="71" spans="1:43" ht="51" x14ac:dyDescent="0.25">
      <c r="A71" s="30">
        <v>158119</v>
      </c>
      <c r="B71" s="20">
        <v>46392148002244</v>
      </c>
      <c r="C71" s="21" t="s">
        <v>213</v>
      </c>
      <c r="D71" s="22" t="s">
        <v>48</v>
      </c>
      <c r="E71" s="22" t="s">
        <v>52</v>
      </c>
      <c r="F71" s="22" t="s">
        <v>189</v>
      </c>
      <c r="G71" s="22">
        <v>2375</v>
      </c>
      <c r="H71" s="22" t="s">
        <v>190</v>
      </c>
      <c r="I71" s="23">
        <v>4320</v>
      </c>
      <c r="J71" s="23">
        <v>0</v>
      </c>
      <c r="K71" s="23">
        <v>8640</v>
      </c>
      <c r="L71" s="24">
        <v>2160</v>
      </c>
      <c r="M71" s="24">
        <v>1</v>
      </c>
      <c r="N71" s="24">
        <v>4320</v>
      </c>
      <c r="O71" s="23">
        <v>4320</v>
      </c>
      <c r="P71" s="23">
        <v>5</v>
      </c>
      <c r="Q71" s="23">
        <v>8640</v>
      </c>
      <c r="R71" s="24">
        <v>2160</v>
      </c>
      <c r="S71" s="24">
        <v>0</v>
      </c>
      <c r="T71" s="24">
        <v>4320</v>
      </c>
      <c r="U71" s="23">
        <v>7200</v>
      </c>
      <c r="V71" s="23">
        <v>878</v>
      </c>
      <c r="W71" s="23">
        <v>14400</v>
      </c>
      <c r="X71" s="24">
        <v>1080</v>
      </c>
      <c r="Y71" s="24">
        <v>0</v>
      </c>
      <c r="Z71" s="24">
        <v>2160</v>
      </c>
      <c r="AA71" s="23">
        <v>5400</v>
      </c>
      <c r="AB71" s="23">
        <v>4905</v>
      </c>
      <c r="AC71" s="23">
        <v>10800</v>
      </c>
      <c r="AD71" s="24">
        <v>4320</v>
      </c>
      <c r="AE71" s="24">
        <v>0</v>
      </c>
      <c r="AF71" s="24">
        <v>8640</v>
      </c>
      <c r="AG71" s="25">
        <f>VLOOKUP(A71,'[1]15 MAPA DE LEITO (USO CAF)'!$D$2:$I$948,6,0)</f>
        <v>0</v>
      </c>
      <c r="AH71" s="25">
        <f>VLOOKUP(A71,[2]taxaOcupacaoCOVID19_CAF_2021_6_!$E$4:$O$916,11,0)</f>
        <v>12</v>
      </c>
      <c r="AI71" s="26">
        <f>VLOOKUP(A71,[2]taxaOcupacaoCOVID19_CAF_2021_6_!$E$4:$Q$916,13,0)</f>
        <v>0.41666666666666669</v>
      </c>
      <c r="AJ71" s="25">
        <f t="shared" si="8"/>
        <v>12</v>
      </c>
      <c r="AK71" s="20">
        <f t="shared" si="9"/>
        <v>5</v>
      </c>
      <c r="AL71" s="27">
        <f t="shared" si="13"/>
        <v>1.2505970732554605E-2</v>
      </c>
      <c r="AM71" s="9">
        <f t="shared" si="10"/>
        <v>1125.5373659299146</v>
      </c>
      <c r="AN71" s="5">
        <v>10</v>
      </c>
      <c r="AO71" s="5">
        <f t="shared" si="11"/>
        <v>1130</v>
      </c>
      <c r="AQ71" s="7">
        <f t="shared" si="12"/>
        <v>7510</v>
      </c>
    </row>
    <row r="72" spans="1:43" ht="25.5" x14ac:dyDescent="0.25">
      <c r="A72" s="20">
        <v>163279</v>
      </c>
      <c r="B72" s="20">
        <v>46522942000130</v>
      </c>
      <c r="C72" s="21" t="s">
        <v>215</v>
      </c>
      <c r="D72" s="22" t="s">
        <v>48</v>
      </c>
      <c r="E72" s="22" t="s">
        <v>119</v>
      </c>
      <c r="F72" s="22" t="s">
        <v>189</v>
      </c>
      <c r="G72" s="22">
        <v>2268</v>
      </c>
      <c r="H72" s="22" t="s">
        <v>190</v>
      </c>
      <c r="I72" s="23">
        <v>1000</v>
      </c>
      <c r="J72" s="23">
        <v>50</v>
      </c>
      <c r="K72" s="23">
        <v>1000</v>
      </c>
      <c r="L72" s="24">
        <v>0</v>
      </c>
      <c r="M72" s="24">
        <v>0</v>
      </c>
      <c r="N72" s="24">
        <v>0</v>
      </c>
      <c r="O72" s="23">
        <v>0</v>
      </c>
      <c r="P72" s="23">
        <v>0</v>
      </c>
      <c r="Q72" s="23">
        <v>0</v>
      </c>
      <c r="R72" s="24">
        <v>0</v>
      </c>
      <c r="S72" s="24">
        <v>0</v>
      </c>
      <c r="T72" s="24">
        <v>0</v>
      </c>
      <c r="U72" s="23">
        <v>3500</v>
      </c>
      <c r="V72" s="23">
        <v>200</v>
      </c>
      <c r="W72" s="23">
        <v>7000</v>
      </c>
      <c r="X72" s="24">
        <v>0</v>
      </c>
      <c r="Y72" s="24">
        <v>0</v>
      </c>
      <c r="Z72" s="24">
        <v>0</v>
      </c>
      <c r="AA72" s="23">
        <v>2700</v>
      </c>
      <c r="AB72" s="23">
        <v>900</v>
      </c>
      <c r="AC72" s="23">
        <v>2700</v>
      </c>
      <c r="AD72" s="24">
        <v>3000</v>
      </c>
      <c r="AE72" s="24">
        <v>0</v>
      </c>
      <c r="AF72" s="24">
        <v>6000</v>
      </c>
      <c r="AG72" s="25">
        <f>VLOOKUP(A72,'[1]15 MAPA DE LEITO (USO CAF)'!$D$2:$I$948,6,0)</f>
        <v>10</v>
      </c>
      <c r="AH72" s="25">
        <f>VLOOKUP(A72,[2]taxaOcupacaoCOVID19_CAF_2021_6_!$E$4:$O$916,11,0)</f>
        <v>10</v>
      </c>
      <c r="AI72" s="26">
        <f>VLOOKUP(A72,[2]taxaOcupacaoCOVID19_CAF_2021_6_!$E$4:$Q$916,13,0)</f>
        <v>0.4</v>
      </c>
      <c r="AJ72" s="25">
        <f t="shared" si="8"/>
        <v>10</v>
      </c>
      <c r="AK72" s="20">
        <f t="shared" si="9"/>
        <v>4</v>
      </c>
      <c r="AL72" s="27">
        <f t="shared" si="13"/>
        <v>1.4474503162678941E-3</v>
      </c>
      <c r="AM72" s="9">
        <f t="shared" si="10"/>
        <v>130.27052846411047</v>
      </c>
      <c r="AN72" s="5">
        <v>10</v>
      </c>
      <c r="AO72" s="5">
        <f t="shared" si="11"/>
        <v>130</v>
      </c>
      <c r="AQ72" s="7">
        <f t="shared" si="12"/>
        <v>870</v>
      </c>
    </row>
    <row r="73" spans="1:43" ht="25.5" x14ac:dyDescent="0.25">
      <c r="A73" s="20">
        <v>222844</v>
      </c>
      <c r="B73" s="20">
        <v>46425229000179</v>
      </c>
      <c r="C73" s="21" t="s">
        <v>216</v>
      </c>
      <c r="D73" s="22" t="s">
        <v>171</v>
      </c>
      <c r="E73" s="22" t="s">
        <v>217</v>
      </c>
      <c r="F73" s="22" t="s">
        <v>189</v>
      </c>
      <c r="G73" s="22">
        <v>2332</v>
      </c>
      <c r="H73" s="22" t="s">
        <v>190</v>
      </c>
      <c r="I73" s="23">
        <v>150</v>
      </c>
      <c r="J73" s="23">
        <v>0</v>
      </c>
      <c r="K73" s="23">
        <v>300</v>
      </c>
      <c r="L73" s="24">
        <v>0</v>
      </c>
      <c r="M73" s="24">
        <v>0</v>
      </c>
      <c r="N73" s="24">
        <v>0</v>
      </c>
      <c r="O73" s="23">
        <v>100</v>
      </c>
      <c r="P73" s="23">
        <v>0</v>
      </c>
      <c r="Q73" s="23">
        <v>200</v>
      </c>
      <c r="R73" s="24">
        <v>0</v>
      </c>
      <c r="S73" s="24">
        <v>0</v>
      </c>
      <c r="T73" s="24">
        <v>0</v>
      </c>
      <c r="U73" s="23">
        <v>450</v>
      </c>
      <c r="V73" s="23">
        <v>90</v>
      </c>
      <c r="W73" s="23">
        <v>900</v>
      </c>
      <c r="X73" s="24">
        <v>0</v>
      </c>
      <c r="Y73" s="24">
        <v>0</v>
      </c>
      <c r="Z73" s="24">
        <v>0</v>
      </c>
      <c r="AA73" s="23">
        <v>50</v>
      </c>
      <c r="AB73" s="23">
        <v>0</v>
      </c>
      <c r="AC73" s="23">
        <v>100</v>
      </c>
      <c r="AD73" s="24">
        <v>50</v>
      </c>
      <c r="AE73" s="24">
        <v>0</v>
      </c>
      <c r="AF73" s="24">
        <v>100</v>
      </c>
      <c r="AG73" s="25">
        <f>VLOOKUP(A73,'[1]15 MAPA DE LEITO (USO CAF)'!$D$2:$I$948,6,0)</f>
        <v>3</v>
      </c>
      <c r="AH73" s="25" t="e">
        <f>VLOOKUP(A73,[2]taxaOcupacaoCOVID19_CAF_2021_6_!$E$4:$O$916,11,0)</f>
        <v>#N/A</v>
      </c>
      <c r="AI73" s="26" t="e">
        <f>VLOOKUP(A73,[2]taxaOcupacaoCOVID19_CAF_2021_6_!$E$4:$Q$916,13,0)</f>
        <v>#N/A</v>
      </c>
      <c r="AJ73" s="25">
        <f t="shared" ref="AJ73:AJ74" si="14">AG73</f>
        <v>3</v>
      </c>
      <c r="AK73" s="20">
        <f t="shared" ref="AK73:AK74" si="15">AJ73</f>
        <v>3</v>
      </c>
      <c r="AL73" s="27">
        <f t="shared" si="13"/>
        <v>4.3423509488036826E-4</v>
      </c>
      <c r="AM73" s="9">
        <f t="shared" si="10"/>
        <v>39.081158539233144</v>
      </c>
      <c r="AN73" s="5">
        <v>10</v>
      </c>
      <c r="AO73" s="5">
        <f t="shared" si="11"/>
        <v>40</v>
      </c>
      <c r="AQ73" s="7">
        <f t="shared" si="12"/>
        <v>260</v>
      </c>
    </row>
    <row r="74" spans="1:43" ht="38.25" x14ac:dyDescent="0.25">
      <c r="A74" s="20">
        <v>255874</v>
      </c>
      <c r="B74" s="20">
        <v>46680500000112</v>
      </c>
      <c r="C74" s="21" t="s">
        <v>218</v>
      </c>
      <c r="D74" s="22" t="s">
        <v>90</v>
      </c>
      <c r="E74" s="22" t="s">
        <v>219</v>
      </c>
      <c r="F74" s="22" t="s">
        <v>189</v>
      </c>
      <c r="G74" s="22">
        <v>2732</v>
      </c>
      <c r="H74" s="22" t="s">
        <v>190</v>
      </c>
      <c r="I74" s="23">
        <v>400</v>
      </c>
      <c r="J74" s="23">
        <v>0</v>
      </c>
      <c r="K74" s="23">
        <v>400</v>
      </c>
      <c r="L74" s="24">
        <v>500</v>
      </c>
      <c r="M74" s="24">
        <v>0</v>
      </c>
      <c r="N74" s="24">
        <v>500</v>
      </c>
      <c r="O74" s="23">
        <v>500</v>
      </c>
      <c r="P74" s="23">
        <v>0</v>
      </c>
      <c r="Q74" s="23">
        <v>500</v>
      </c>
      <c r="R74" s="24">
        <v>400</v>
      </c>
      <c r="S74" s="24">
        <v>0</v>
      </c>
      <c r="T74" s="24">
        <v>400</v>
      </c>
      <c r="U74" s="23">
        <v>500</v>
      </c>
      <c r="V74" s="23">
        <v>0</v>
      </c>
      <c r="W74" s="23">
        <v>500</v>
      </c>
      <c r="X74" s="24">
        <v>0</v>
      </c>
      <c r="Y74" s="24">
        <v>0</v>
      </c>
      <c r="Z74" s="24">
        <v>0</v>
      </c>
      <c r="AA74" s="23">
        <v>500</v>
      </c>
      <c r="AB74" s="23">
        <v>0</v>
      </c>
      <c r="AC74" s="23">
        <v>500</v>
      </c>
      <c r="AD74" s="24">
        <v>500</v>
      </c>
      <c r="AE74" s="24">
        <v>0</v>
      </c>
      <c r="AF74" s="24">
        <v>500</v>
      </c>
      <c r="AG74" s="25">
        <f>VLOOKUP(A74,'[1]15 MAPA DE LEITO (USO CAF)'!$D$2:$I$948,6,0)</f>
        <v>10</v>
      </c>
      <c r="AH74" s="25" t="e">
        <f>VLOOKUP(A74,[2]taxaOcupacaoCOVID19_CAF_2021_6_!$E$4:$O$916,11,0)</f>
        <v>#N/A</v>
      </c>
      <c r="AI74" s="26" t="e">
        <f>VLOOKUP(A74,[2]taxaOcupacaoCOVID19_CAF_2021_6_!$E$4:$Q$916,13,0)</f>
        <v>#N/A</v>
      </c>
      <c r="AJ74" s="25">
        <f t="shared" si="14"/>
        <v>10</v>
      </c>
      <c r="AK74" s="20">
        <f t="shared" si="15"/>
        <v>10</v>
      </c>
      <c r="AL74" s="27">
        <f t="shared" si="13"/>
        <v>5.789801265071576E-4</v>
      </c>
      <c r="AM74" s="9">
        <f t="shared" si="10"/>
        <v>52.108211385644182</v>
      </c>
      <c r="AN74" s="5">
        <v>10</v>
      </c>
      <c r="AO74" s="5">
        <f t="shared" si="11"/>
        <v>50</v>
      </c>
      <c r="AQ74" s="7">
        <f t="shared" si="12"/>
        <v>350</v>
      </c>
    </row>
    <row r="75" spans="1:43" ht="25.5" x14ac:dyDescent="0.25">
      <c r="A75" s="20">
        <v>2023865</v>
      </c>
      <c r="B75" s="20" t="s">
        <v>223</v>
      </c>
      <c r="C75" s="28" t="s">
        <v>224</v>
      </c>
      <c r="D75" s="22" t="s">
        <v>94</v>
      </c>
      <c r="E75" s="22" t="s">
        <v>225</v>
      </c>
      <c r="F75" s="22" t="s">
        <v>189</v>
      </c>
      <c r="G75" s="22">
        <v>2194</v>
      </c>
      <c r="H75" s="22" t="s">
        <v>190</v>
      </c>
      <c r="I75" s="29">
        <v>75</v>
      </c>
      <c r="J75" s="29">
        <v>0</v>
      </c>
      <c r="K75" s="29">
        <v>150</v>
      </c>
      <c r="L75" s="24">
        <v>0</v>
      </c>
      <c r="M75" s="24">
        <v>0</v>
      </c>
      <c r="N75" s="24">
        <v>0</v>
      </c>
      <c r="O75" s="23">
        <v>0</v>
      </c>
      <c r="P75" s="23">
        <v>0</v>
      </c>
      <c r="Q75" s="23">
        <v>0</v>
      </c>
      <c r="R75" s="24">
        <v>0</v>
      </c>
      <c r="S75" s="24">
        <v>0</v>
      </c>
      <c r="T75" s="24">
        <v>0</v>
      </c>
      <c r="U75" s="23">
        <v>0</v>
      </c>
      <c r="V75" s="23">
        <v>0</v>
      </c>
      <c r="W75" s="23">
        <v>0</v>
      </c>
      <c r="X75" s="24">
        <v>0</v>
      </c>
      <c r="Y75" s="24">
        <v>0</v>
      </c>
      <c r="Z75" s="24">
        <v>0</v>
      </c>
      <c r="AA75" s="23">
        <v>100</v>
      </c>
      <c r="AB75" s="23">
        <v>0</v>
      </c>
      <c r="AC75" s="23">
        <v>200</v>
      </c>
      <c r="AD75" s="24">
        <v>100</v>
      </c>
      <c r="AE75" s="24">
        <v>0</v>
      </c>
      <c r="AF75" s="24">
        <v>200</v>
      </c>
      <c r="AG75" s="25">
        <f>VLOOKUP(A75,'[1]15 MAPA DE LEITO (USO CAF)'!$D$2:$I$948,6,0)</f>
        <v>0</v>
      </c>
      <c r="AH75" s="25">
        <f>VLOOKUP(A75,[2]taxaOcupacaoCOVID19_CAF_2021_6_!$E$4:$O$916,11,0)</f>
        <v>0</v>
      </c>
      <c r="AI75" s="26" t="e">
        <f>VLOOKUP(A75,[2]taxaOcupacaoCOVID19_CAF_2021_6_!$E$4:$Q$916,13,0)</f>
        <v>#DIV/0!</v>
      </c>
      <c r="AJ75" s="25">
        <f t="shared" ref="AJ75:AJ108" si="16">IF(AG75&gt;AH75,AG75,AH75)</f>
        <v>0</v>
      </c>
      <c r="AK75" s="20">
        <f t="shared" ref="AK75:AK76" si="17">AJ75</f>
        <v>0</v>
      </c>
      <c r="AL75" s="27">
        <f t="shared" si="13"/>
        <v>2.1711754744018413E-4</v>
      </c>
      <c r="AM75" s="9">
        <f t="shared" ref="AM75:AM108" si="18">AL75*$D$2</f>
        <v>19.540579269616572</v>
      </c>
      <c r="AN75" s="5">
        <v>10</v>
      </c>
      <c r="AO75" s="5">
        <f t="shared" ref="AO75:AO108" si="19">MROUND(AM75,AN75)</f>
        <v>20</v>
      </c>
      <c r="AQ75" s="7">
        <f t="shared" ref="AQ75:AQ108" si="20">K75-AO75</f>
        <v>130</v>
      </c>
    </row>
    <row r="76" spans="1:43" ht="25.5" x14ac:dyDescent="0.25">
      <c r="A76" s="20">
        <v>2024379</v>
      </c>
      <c r="B76" s="20">
        <v>10946361000260</v>
      </c>
      <c r="C76" s="21" t="s">
        <v>226</v>
      </c>
      <c r="D76" s="22" t="s">
        <v>48</v>
      </c>
      <c r="E76" s="22" t="s">
        <v>211</v>
      </c>
      <c r="F76" s="22" t="s">
        <v>189</v>
      </c>
      <c r="G76" s="22">
        <v>2538</v>
      </c>
      <c r="H76" s="22" t="s">
        <v>190</v>
      </c>
      <c r="I76" s="23">
        <v>150</v>
      </c>
      <c r="J76" s="23">
        <v>0</v>
      </c>
      <c r="K76" s="23">
        <v>300</v>
      </c>
      <c r="L76" s="24">
        <v>0</v>
      </c>
      <c r="M76" s="24">
        <v>0</v>
      </c>
      <c r="N76" s="24">
        <v>0</v>
      </c>
      <c r="O76" s="23">
        <v>0</v>
      </c>
      <c r="P76" s="23">
        <v>0</v>
      </c>
      <c r="Q76" s="23">
        <v>0</v>
      </c>
      <c r="R76" s="24">
        <v>0</v>
      </c>
      <c r="S76" s="24">
        <v>0</v>
      </c>
      <c r="T76" s="24">
        <v>0</v>
      </c>
      <c r="U76" s="23">
        <v>1178</v>
      </c>
      <c r="V76" s="23">
        <v>0</v>
      </c>
      <c r="W76" s="23">
        <v>2356</v>
      </c>
      <c r="X76" s="24">
        <v>0</v>
      </c>
      <c r="Y76" s="24">
        <v>0</v>
      </c>
      <c r="Z76" s="24">
        <v>0</v>
      </c>
      <c r="AA76" s="23">
        <v>711</v>
      </c>
      <c r="AB76" s="23">
        <v>0</v>
      </c>
      <c r="AC76" s="23">
        <v>1422</v>
      </c>
      <c r="AD76" s="24">
        <v>234</v>
      </c>
      <c r="AE76" s="24">
        <v>0</v>
      </c>
      <c r="AF76" s="24">
        <v>468</v>
      </c>
      <c r="AG76" s="25" t="e">
        <f>VLOOKUP(A76,'[1]15 MAPA DE LEITO (USO CAF)'!$D$2:$I$948,6,0)</f>
        <v>#N/A</v>
      </c>
      <c r="AH76" s="25" t="e">
        <f>VLOOKUP(A76,[2]taxaOcupacaoCOVID19_CAF_2021_6_!$E$4:$O$916,11,0)</f>
        <v>#N/A</v>
      </c>
      <c r="AI76" s="26" t="e">
        <f>VLOOKUP(A76,[2]taxaOcupacaoCOVID19_CAF_2021_6_!$E$4:$Q$916,13,0)</f>
        <v>#N/A</v>
      </c>
      <c r="AJ76" s="25">
        <v>0</v>
      </c>
      <c r="AK76" s="20">
        <f t="shared" si="17"/>
        <v>0</v>
      </c>
      <c r="AL76" s="27">
        <f t="shared" si="13"/>
        <v>4.3423509488036826E-4</v>
      </c>
      <c r="AM76" s="9">
        <f t="shared" si="18"/>
        <v>39.081158539233144</v>
      </c>
      <c r="AN76" s="5">
        <v>10</v>
      </c>
      <c r="AO76" s="5">
        <f t="shared" si="19"/>
        <v>40</v>
      </c>
      <c r="AQ76" s="7">
        <f t="shared" si="20"/>
        <v>260</v>
      </c>
    </row>
    <row r="77" spans="1:43" ht="38.25" x14ac:dyDescent="0.25">
      <c r="A77" s="20">
        <v>2024691</v>
      </c>
      <c r="B77" s="20">
        <v>47431697000119</v>
      </c>
      <c r="C77" s="21" t="s">
        <v>227</v>
      </c>
      <c r="D77" s="22" t="s">
        <v>90</v>
      </c>
      <c r="E77" s="22" t="s">
        <v>228</v>
      </c>
      <c r="F77" s="22" t="s">
        <v>189</v>
      </c>
      <c r="G77" s="22">
        <v>1980</v>
      </c>
      <c r="H77" s="22" t="s">
        <v>190</v>
      </c>
      <c r="I77" s="23">
        <v>220</v>
      </c>
      <c r="J77" s="23">
        <v>0</v>
      </c>
      <c r="K77" s="23">
        <v>440</v>
      </c>
      <c r="L77" s="24">
        <v>0</v>
      </c>
      <c r="M77" s="24">
        <v>0</v>
      </c>
      <c r="N77" s="24">
        <v>0</v>
      </c>
      <c r="O77" s="23">
        <v>1500</v>
      </c>
      <c r="P77" s="23">
        <v>0</v>
      </c>
      <c r="Q77" s="23">
        <v>3000</v>
      </c>
      <c r="R77" s="24">
        <v>0</v>
      </c>
      <c r="S77" s="24">
        <v>0</v>
      </c>
      <c r="T77" s="24">
        <v>0</v>
      </c>
      <c r="U77" s="23">
        <v>3500</v>
      </c>
      <c r="V77" s="23">
        <v>0</v>
      </c>
      <c r="W77" s="23">
        <v>7000</v>
      </c>
      <c r="X77" s="24">
        <v>80</v>
      </c>
      <c r="Y77" s="24">
        <v>0</v>
      </c>
      <c r="Z77" s="24">
        <v>160</v>
      </c>
      <c r="AA77" s="23">
        <v>1700</v>
      </c>
      <c r="AB77" s="23">
        <v>480</v>
      </c>
      <c r="AC77" s="23">
        <v>3400</v>
      </c>
      <c r="AD77" s="24">
        <v>1700</v>
      </c>
      <c r="AE77" s="24">
        <v>486</v>
      </c>
      <c r="AF77" s="24">
        <v>3400</v>
      </c>
      <c r="AG77" s="25">
        <f>VLOOKUP(A77,'[1]15 MAPA DE LEITO (USO CAF)'!$D$2:$I$948,6,0)</f>
        <v>0</v>
      </c>
      <c r="AH77" s="25">
        <f>VLOOKUP(A77,[2]taxaOcupacaoCOVID19_CAF_2021_6_!$E$4:$O$916,11,0)</f>
        <v>28</v>
      </c>
      <c r="AI77" s="26">
        <f>VLOOKUP(A77,[2]taxaOcupacaoCOVID19_CAF_2021_6_!$E$4:$Q$916,13,0)</f>
        <v>0.9285714285714286</v>
      </c>
      <c r="AJ77" s="25">
        <f t="shared" si="16"/>
        <v>28</v>
      </c>
      <c r="AK77" s="20">
        <f t="shared" ref="AK77:AK108" si="21">AJ77*AI77</f>
        <v>26</v>
      </c>
      <c r="AL77" s="27">
        <f t="shared" si="13"/>
        <v>6.3687813915787339E-4</v>
      </c>
      <c r="AM77" s="9">
        <f t="shared" si="18"/>
        <v>57.319032524208602</v>
      </c>
      <c r="AN77" s="5">
        <v>10</v>
      </c>
      <c r="AO77" s="5">
        <f t="shared" si="19"/>
        <v>60</v>
      </c>
      <c r="AQ77" s="7">
        <f t="shared" si="20"/>
        <v>380</v>
      </c>
    </row>
    <row r="78" spans="1:43" ht="38.25" x14ac:dyDescent="0.25">
      <c r="A78" s="20">
        <v>2042894</v>
      </c>
      <c r="B78" s="20" t="s">
        <v>230</v>
      </c>
      <c r="C78" s="28" t="s">
        <v>231</v>
      </c>
      <c r="D78" s="22" t="s">
        <v>65</v>
      </c>
      <c r="E78" s="22" t="s">
        <v>66</v>
      </c>
      <c r="F78" s="22" t="s">
        <v>189</v>
      </c>
      <c r="G78" s="22">
        <v>2246</v>
      </c>
      <c r="H78" s="22" t="s">
        <v>190</v>
      </c>
      <c r="I78" s="29">
        <v>630</v>
      </c>
      <c r="J78" s="29">
        <v>11</v>
      </c>
      <c r="K78" s="29">
        <v>1260</v>
      </c>
      <c r="L78" s="24">
        <v>330</v>
      </c>
      <c r="M78" s="24">
        <v>13</v>
      </c>
      <c r="N78" s="24">
        <v>660</v>
      </c>
      <c r="O78" s="23">
        <v>240</v>
      </c>
      <c r="P78" s="23">
        <v>0</v>
      </c>
      <c r="Q78" s="23">
        <v>480</v>
      </c>
      <c r="R78" s="24">
        <v>660</v>
      </c>
      <c r="S78" s="24">
        <v>102</v>
      </c>
      <c r="T78" s="24">
        <v>1320</v>
      </c>
      <c r="U78" s="23">
        <v>1020</v>
      </c>
      <c r="V78" s="23">
        <v>0</v>
      </c>
      <c r="W78" s="23">
        <v>2040</v>
      </c>
      <c r="X78" s="24">
        <v>540</v>
      </c>
      <c r="Y78" s="24">
        <v>0</v>
      </c>
      <c r="Z78" s="24">
        <v>1080</v>
      </c>
      <c r="AA78" s="23">
        <v>1220</v>
      </c>
      <c r="AB78" s="23">
        <v>0</v>
      </c>
      <c r="AC78" s="23">
        <v>2440</v>
      </c>
      <c r="AD78" s="24">
        <v>840</v>
      </c>
      <c r="AE78" s="24">
        <v>391</v>
      </c>
      <c r="AF78" s="24">
        <v>1680</v>
      </c>
      <c r="AG78" s="25">
        <f>VLOOKUP(A78,'[1]15 MAPA DE LEITO (USO CAF)'!$D$2:$I$948,6,0)</f>
        <v>15</v>
      </c>
      <c r="AH78" s="25" t="e">
        <f>VLOOKUP(A78,[2]taxaOcupacaoCOVID19_CAF_2021_6_!$E$4:$O$916,11,0)</f>
        <v>#N/A</v>
      </c>
      <c r="AI78" s="26" t="e">
        <f>VLOOKUP(A78,[2]taxaOcupacaoCOVID19_CAF_2021_6_!$E$4:$Q$916,13,0)</f>
        <v>#N/A</v>
      </c>
      <c r="AJ78" s="25">
        <f t="shared" ref="AJ78" si="22">AG78</f>
        <v>15</v>
      </c>
      <c r="AK78" s="20">
        <f t="shared" ref="AK78:AK79" si="23">AJ78</f>
        <v>15</v>
      </c>
      <c r="AL78" s="27">
        <f t="shared" si="13"/>
        <v>1.8237873984975465E-3</v>
      </c>
      <c r="AM78" s="9">
        <f t="shared" si="18"/>
        <v>164.14086586477919</v>
      </c>
      <c r="AN78" s="5">
        <v>10</v>
      </c>
      <c r="AO78" s="5">
        <f t="shared" si="19"/>
        <v>160</v>
      </c>
      <c r="AQ78" s="7">
        <f t="shared" si="20"/>
        <v>1100</v>
      </c>
    </row>
    <row r="79" spans="1:43" ht="63.75" x14ac:dyDescent="0.25">
      <c r="A79" s="20">
        <v>2062054</v>
      </c>
      <c r="B79" s="20">
        <v>10946361000421</v>
      </c>
      <c r="C79" s="21" t="s">
        <v>233</v>
      </c>
      <c r="D79" s="22" t="s">
        <v>99</v>
      </c>
      <c r="E79" s="22" t="s">
        <v>99</v>
      </c>
      <c r="F79" s="22" t="s">
        <v>189</v>
      </c>
      <c r="G79" s="22">
        <v>2576</v>
      </c>
      <c r="H79" s="22" t="s">
        <v>190</v>
      </c>
      <c r="I79" s="23">
        <v>1500</v>
      </c>
      <c r="J79" s="23">
        <v>0</v>
      </c>
      <c r="K79" s="23">
        <v>3000</v>
      </c>
      <c r="L79" s="24">
        <v>1500</v>
      </c>
      <c r="M79" s="24">
        <v>0</v>
      </c>
      <c r="N79" s="24">
        <v>3000</v>
      </c>
      <c r="O79" s="23">
        <v>0</v>
      </c>
      <c r="P79" s="23">
        <v>0</v>
      </c>
      <c r="Q79" s="23">
        <v>0</v>
      </c>
      <c r="R79" s="24">
        <v>0</v>
      </c>
      <c r="S79" s="24">
        <v>0</v>
      </c>
      <c r="T79" s="24">
        <v>0</v>
      </c>
      <c r="U79" s="23">
        <v>1500</v>
      </c>
      <c r="V79" s="23">
        <v>13</v>
      </c>
      <c r="W79" s="23">
        <v>3000</v>
      </c>
      <c r="X79" s="24">
        <v>500</v>
      </c>
      <c r="Y79" s="24">
        <v>0</v>
      </c>
      <c r="Z79" s="24">
        <v>1000</v>
      </c>
      <c r="AA79" s="23">
        <v>1500</v>
      </c>
      <c r="AB79" s="23">
        <v>277</v>
      </c>
      <c r="AC79" s="23">
        <v>3000</v>
      </c>
      <c r="AD79" s="24">
        <v>1000</v>
      </c>
      <c r="AE79" s="24">
        <v>0</v>
      </c>
      <c r="AF79" s="24">
        <v>2000</v>
      </c>
      <c r="AG79" s="25" t="e">
        <f>VLOOKUP(A79,'[1]15 MAPA DE LEITO (USO CAF)'!$D$2:$I$948,6,0)</f>
        <v>#N/A</v>
      </c>
      <c r="AH79" s="25" t="e">
        <f>VLOOKUP(A79,[2]taxaOcupacaoCOVID19_CAF_2021_6_!$E$4:$O$916,11,0)</f>
        <v>#N/A</v>
      </c>
      <c r="AI79" s="26" t="e">
        <f>VLOOKUP(A79,[2]taxaOcupacaoCOVID19_CAF_2021_6_!$E$4:$Q$916,13,0)</f>
        <v>#N/A</v>
      </c>
      <c r="AJ79" s="25">
        <v>0</v>
      </c>
      <c r="AK79" s="20">
        <f t="shared" si="23"/>
        <v>0</v>
      </c>
      <c r="AL79" s="27">
        <f t="shared" si="13"/>
        <v>4.3423509488036824E-3</v>
      </c>
      <c r="AM79" s="9">
        <f t="shared" si="18"/>
        <v>390.81158539233144</v>
      </c>
      <c r="AN79" s="5">
        <v>10</v>
      </c>
      <c r="AO79" s="5">
        <f t="shared" si="19"/>
        <v>390</v>
      </c>
      <c r="AQ79" s="7">
        <f t="shared" si="20"/>
        <v>2610</v>
      </c>
    </row>
    <row r="80" spans="1:43" ht="38.25" x14ac:dyDescent="0.25">
      <c r="A80" s="20">
        <v>2075717</v>
      </c>
      <c r="B80" s="20">
        <v>46392148002910</v>
      </c>
      <c r="C80" s="21" t="s">
        <v>234</v>
      </c>
      <c r="D80" s="22" t="s">
        <v>48</v>
      </c>
      <c r="E80" s="22" t="s">
        <v>52</v>
      </c>
      <c r="F80" s="22" t="s">
        <v>189</v>
      </c>
      <c r="G80" s="22">
        <v>1968</v>
      </c>
      <c r="H80" s="22" t="s">
        <v>190</v>
      </c>
      <c r="I80" s="23">
        <v>1200</v>
      </c>
      <c r="J80" s="23">
        <v>0</v>
      </c>
      <c r="K80" s="23">
        <v>2400</v>
      </c>
      <c r="L80" s="24">
        <v>600</v>
      </c>
      <c r="M80" s="24">
        <v>0</v>
      </c>
      <c r="N80" s="24">
        <v>1200</v>
      </c>
      <c r="O80" s="23">
        <v>600</v>
      </c>
      <c r="P80" s="23">
        <v>0</v>
      </c>
      <c r="Q80" s="23">
        <v>1200</v>
      </c>
      <c r="R80" s="24">
        <v>300</v>
      </c>
      <c r="S80" s="24">
        <v>0</v>
      </c>
      <c r="T80" s="24">
        <v>600</v>
      </c>
      <c r="U80" s="23">
        <v>1000</v>
      </c>
      <c r="V80" s="23">
        <v>1835</v>
      </c>
      <c r="W80" s="23">
        <v>2000</v>
      </c>
      <c r="X80" s="24">
        <v>1000</v>
      </c>
      <c r="Y80" s="24">
        <v>0</v>
      </c>
      <c r="Z80" s="24">
        <v>2000</v>
      </c>
      <c r="AA80" s="23">
        <v>2000</v>
      </c>
      <c r="AB80" s="23">
        <v>28</v>
      </c>
      <c r="AC80" s="23">
        <v>4000</v>
      </c>
      <c r="AD80" s="24">
        <v>500</v>
      </c>
      <c r="AE80" s="24">
        <v>105</v>
      </c>
      <c r="AF80" s="24">
        <v>1000</v>
      </c>
      <c r="AG80" s="25">
        <f>VLOOKUP(A80,'[1]15 MAPA DE LEITO (USO CAF)'!$D$2:$I$948,6,0)</f>
        <v>14</v>
      </c>
      <c r="AH80" s="25">
        <f>VLOOKUP(A80,[2]taxaOcupacaoCOVID19_CAF_2021_6_!$E$4:$O$916,11,0)</f>
        <v>2</v>
      </c>
      <c r="AI80" s="26">
        <f>VLOOKUP(A80,[2]taxaOcupacaoCOVID19_CAF_2021_6_!$E$4:$Q$916,13,0)</f>
        <v>1</v>
      </c>
      <c r="AJ80" s="25">
        <f t="shared" si="16"/>
        <v>14</v>
      </c>
      <c r="AK80" s="20">
        <f t="shared" si="21"/>
        <v>14</v>
      </c>
      <c r="AL80" s="27">
        <f t="shared" si="13"/>
        <v>3.4738807590429461E-3</v>
      </c>
      <c r="AM80" s="9">
        <f t="shared" si="18"/>
        <v>312.64926831386515</v>
      </c>
      <c r="AN80" s="5">
        <v>10</v>
      </c>
      <c r="AO80" s="5">
        <f t="shared" si="19"/>
        <v>310</v>
      </c>
      <c r="AQ80" s="7">
        <f t="shared" si="20"/>
        <v>2090</v>
      </c>
    </row>
    <row r="81" spans="1:43" ht="51" x14ac:dyDescent="0.25">
      <c r="A81" s="20">
        <v>2077078</v>
      </c>
      <c r="B81" s="20">
        <v>46523114000117</v>
      </c>
      <c r="C81" s="21" t="s">
        <v>237</v>
      </c>
      <c r="D81" s="22" t="s">
        <v>48</v>
      </c>
      <c r="E81" s="22" t="s">
        <v>238</v>
      </c>
      <c r="F81" s="22" t="s">
        <v>189</v>
      </c>
      <c r="G81" s="22">
        <v>2270</v>
      </c>
      <c r="H81" s="22" t="s">
        <v>190</v>
      </c>
      <c r="I81" s="23">
        <v>100</v>
      </c>
      <c r="J81" s="23">
        <v>0</v>
      </c>
      <c r="K81" s="23">
        <v>200</v>
      </c>
      <c r="L81" s="24">
        <v>100</v>
      </c>
      <c r="M81" s="24">
        <v>26</v>
      </c>
      <c r="N81" s="24">
        <v>200</v>
      </c>
      <c r="O81" s="23">
        <v>0</v>
      </c>
      <c r="P81" s="23">
        <v>0</v>
      </c>
      <c r="Q81" s="23">
        <v>0</v>
      </c>
      <c r="R81" s="24">
        <v>0</v>
      </c>
      <c r="S81" s="24">
        <v>0</v>
      </c>
      <c r="T81" s="24">
        <v>0</v>
      </c>
      <c r="U81" s="23">
        <v>2000</v>
      </c>
      <c r="V81" s="23">
        <v>0</v>
      </c>
      <c r="W81" s="23">
        <v>4000</v>
      </c>
      <c r="X81" s="24">
        <v>0</v>
      </c>
      <c r="Y81" s="24">
        <v>0</v>
      </c>
      <c r="Z81" s="24">
        <v>0</v>
      </c>
      <c r="AA81" s="23">
        <v>400</v>
      </c>
      <c r="AB81" s="23">
        <v>0</v>
      </c>
      <c r="AC81" s="23">
        <v>800</v>
      </c>
      <c r="AD81" s="24">
        <v>200</v>
      </c>
      <c r="AE81" s="24">
        <v>0</v>
      </c>
      <c r="AF81" s="24">
        <v>400</v>
      </c>
      <c r="AG81" s="25">
        <f>VLOOKUP(A81,'[1]15 MAPA DE LEITO (USO CAF)'!$D$2:$I$948,6,0)</f>
        <v>0</v>
      </c>
      <c r="AH81" s="25">
        <f>VLOOKUP(A81,[2]taxaOcupacaoCOVID19_CAF_2021_6_!$E$4:$O$916,11,0)</f>
        <v>0</v>
      </c>
      <c r="AI81" s="26" t="e">
        <f>VLOOKUP(A81,[2]taxaOcupacaoCOVID19_CAF_2021_6_!$E$4:$Q$916,13,0)</f>
        <v>#DIV/0!</v>
      </c>
      <c r="AJ81" s="25">
        <f t="shared" si="16"/>
        <v>0</v>
      </c>
      <c r="AK81" s="20">
        <f>AJ81</f>
        <v>0</v>
      </c>
      <c r="AL81" s="27">
        <f t="shared" si="13"/>
        <v>2.894900632535788E-4</v>
      </c>
      <c r="AM81" s="9">
        <f t="shared" si="18"/>
        <v>26.054105692822091</v>
      </c>
      <c r="AN81" s="5">
        <v>10</v>
      </c>
      <c r="AO81" s="5">
        <f t="shared" si="19"/>
        <v>30</v>
      </c>
      <c r="AQ81" s="7">
        <f t="shared" si="20"/>
        <v>170</v>
      </c>
    </row>
    <row r="82" spans="1:43" ht="25.5" x14ac:dyDescent="0.25">
      <c r="A82" s="20">
        <v>2077450</v>
      </c>
      <c r="B82" s="20">
        <v>46392148001272</v>
      </c>
      <c r="C82" s="21" t="s">
        <v>239</v>
      </c>
      <c r="D82" s="22" t="s">
        <v>48</v>
      </c>
      <c r="E82" s="22" t="s">
        <v>52</v>
      </c>
      <c r="F82" s="22" t="s">
        <v>189</v>
      </c>
      <c r="G82" s="22">
        <v>1751</v>
      </c>
      <c r="H82" s="22" t="s">
        <v>190</v>
      </c>
      <c r="I82" s="23">
        <v>500</v>
      </c>
      <c r="J82" s="23">
        <v>50</v>
      </c>
      <c r="K82" s="23">
        <v>1000</v>
      </c>
      <c r="L82" s="24">
        <v>8000</v>
      </c>
      <c r="M82" s="24">
        <v>0</v>
      </c>
      <c r="N82" s="24">
        <v>16000</v>
      </c>
      <c r="O82" s="23">
        <v>600</v>
      </c>
      <c r="P82" s="23">
        <v>45</v>
      </c>
      <c r="Q82" s="23">
        <v>1200</v>
      </c>
      <c r="R82" s="24">
        <v>300</v>
      </c>
      <c r="S82" s="24">
        <v>0</v>
      </c>
      <c r="T82" s="24">
        <v>600</v>
      </c>
      <c r="U82" s="23">
        <v>13000</v>
      </c>
      <c r="V82" s="23">
        <v>6864</v>
      </c>
      <c r="W82" s="23">
        <v>26000</v>
      </c>
      <c r="X82" s="24">
        <v>400</v>
      </c>
      <c r="Y82" s="24">
        <v>0</v>
      </c>
      <c r="Z82" s="24">
        <v>800</v>
      </c>
      <c r="AA82" s="23">
        <v>4000</v>
      </c>
      <c r="AB82" s="23">
        <v>132</v>
      </c>
      <c r="AC82" s="23">
        <v>8000</v>
      </c>
      <c r="AD82" s="24">
        <v>8000</v>
      </c>
      <c r="AE82" s="24">
        <v>1841</v>
      </c>
      <c r="AF82" s="24">
        <v>16000</v>
      </c>
      <c r="AG82" s="25">
        <f>VLOOKUP(A82,'[1]15 MAPA DE LEITO (USO CAF)'!$D$2:$I$948,6,0)</f>
        <v>79</v>
      </c>
      <c r="AH82" s="25">
        <f>VLOOKUP(A82,[2]taxaOcupacaoCOVID19_CAF_2021_6_!$E$4:$O$916,11,0)</f>
        <v>71</v>
      </c>
      <c r="AI82" s="26">
        <f>VLOOKUP(A82,[2]taxaOcupacaoCOVID19_CAF_2021_6_!$E$4:$Q$916,13,0)</f>
        <v>0.6901408450704225</v>
      </c>
      <c r="AJ82" s="25">
        <f t="shared" si="16"/>
        <v>79</v>
      </c>
      <c r="AK82" s="20">
        <f t="shared" si="21"/>
        <v>54.521126760563376</v>
      </c>
      <c r="AL82" s="27">
        <f t="shared" si="13"/>
        <v>1.4474503162678941E-3</v>
      </c>
      <c r="AM82" s="9">
        <f t="shared" si="18"/>
        <v>130.27052846411047</v>
      </c>
      <c r="AN82" s="5">
        <v>10</v>
      </c>
      <c r="AO82" s="5">
        <f t="shared" si="19"/>
        <v>130</v>
      </c>
      <c r="AQ82" s="7">
        <f t="shared" si="20"/>
        <v>870</v>
      </c>
    </row>
    <row r="83" spans="1:43" ht="25.5" x14ac:dyDescent="0.25">
      <c r="A83" s="20">
        <v>2077566</v>
      </c>
      <c r="B83" s="20">
        <v>45511847000179</v>
      </c>
      <c r="C83" s="21" t="s">
        <v>240</v>
      </c>
      <c r="D83" s="22" t="s">
        <v>71</v>
      </c>
      <c r="E83" s="22" t="s">
        <v>159</v>
      </c>
      <c r="F83" s="22" t="s">
        <v>189</v>
      </c>
      <c r="G83" s="22">
        <v>2372</v>
      </c>
      <c r="H83" s="22" t="s">
        <v>190</v>
      </c>
      <c r="I83" s="23">
        <v>150</v>
      </c>
      <c r="J83" s="23">
        <v>0</v>
      </c>
      <c r="K83" s="23">
        <v>300</v>
      </c>
      <c r="L83" s="24">
        <v>300</v>
      </c>
      <c r="M83" s="24">
        <v>0</v>
      </c>
      <c r="N83" s="24">
        <v>600</v>
      </c>
      <c r="O83" s="23">
        <v>0</v>
      </c>
      <c r="P83" s="23">
        <v>0</v>
      </c>
      <c r="Q83" s="23">
        <v>0</v>
      </c>
      <c r="R83" s="24">
        <v>0</v>
      </c>
      <c r="S83" s="24">
        <v>0</v>
      </c>
      <c r="T83" s="24">
        <v>0</v>
      </c>
      <c r="U83" s="23">
        <v>1200</v>
      </c>
      <c r="V83" s="23">
        <v>0</v>
      </c>
      <c r="W83" s="23">
        <v>2400</v>
      </c>
      <c r="X83" s="24">
        <v>300</v>
      </c>
      <c r="Y83" s="24">
        <v>0</v>
      </c>
      <c r="Z83" s="24">
        <v>300</v>
      </c>
      <c r="AA83" s="23">
        <v>450</v>
      </c>
      <c r="AB83" s="23">
        <v>0</v>
      </c>
      <c r="AC83" s="23">
        <v>900</v>
      </c>
      <c r="AD83" s="24">
        <v>2550</v>
      </c>
      <c r="AE83" s="24">
        <v>0</v>
      </c>
      <c r="AF83" s="24">
        <v>5100</v>
      </c>
      <c r="AG83" s="25">
        <f>VLOOKUP(A83,'[1]15 MAPA DE LEITO (USO CAF)'!$D$2:$I$948,6,0)</f>
        <v>0</v>
      </c>
      <c r="AH83" s="25">
        <f>VLOOKUP(A83,[2]taxaOcupacaoCOVID19_CAF_2021_6_!$E$4:$O$916,11,0)</f>
        <v>0</v>
      </c>
      <c r="AI83" s="26" t="e">
        <f>VLOOKUP(A83,[2]taxaOcupacaoCOVID19_CAF_2021_6_!$E$4:$Q$916,13,0)</f>
        <v>#DIV/0!</v>
      </c>
      <c r="AJ83" s="25">
        <f t="shared" si="16"/>
        <v>0</v>
      </c>
      <c r="AK83" s="20">
        <f>AJ83</f>
        <v>0</v>
      </c>
      <c r="AL83" s="27">
        <f t="shared" si="13"/>
        <v>4.3423509488036826E-4</v>
      </c>
      <c r="AM83" s="9">
        <f t="shared" si="18"/>
        <v>39.081158539233144</v>
      </c>
      <c r="AN83" s="5">
        <v>10</v>
      </c>
      <c r="AO83" s="5">
        <f t="shared" si="19"/>
        <v>40</v>
      </c>
      <c r="AQ83" s="7">
        <f t="shared" si="20"/>
        <v>260</v>
      </c>
    </row>
    <row r="84" spans="1:43" ht="38.25" x14ac:dyDescent="0.25">
      <c r="A84" s="20">
        <v>2077639</v>
      </c>
      <c r="B84" s="20">
        <v>46392148002759</v>
      </c>
      <c r="C84" s="21" t="s">
        <v>241</v>
      </c>
      <c r="D84" s="22" t="s">
        <v>48</v>
      </c>
      <c r="E84" s="22" t="s">
        <v>52</v>
      </c>
      <c r="F84" s="22" t="s">
        <v>189</v>
      </c>
      <c r="G84" s="22">
        <v>1967</v>
      </c>
      <c r="H84" s="22" t="s">
        <v>190</v>
      </c>
      <c r="I84" s="23">
        <v>1000</v>
      </c>
      <c r="J84" s="23">
        <v>0</v>
      </c>
      <c r="K84" s="23">
        <v>2000</v>
      </c>
      <c r="L84" s="24">
        <v>5000</v>
      </c>
      <c r="M84" s="24">
        <v>750</v>
      </c>
      <c r="N84" s="24">
        <v>10000</v>
      </c>
      <c r="O84" s="23">
        <v>1000</v>
      </c>
      <c r="P84" s="23">
        <v>400</v>
      </c>
      <c r="Q84" s="23">
        <v>2000</v>
      </c>
      <c r="R84" s="24">
        <v>1000</v>
      </c>
      <c r="S84" s="24">
        <v>0</v>
      </c>
      <c r="T84" s="24">
        <v>2000</v>
      </c>
      <c r="U84" s="23">
        <v>12000</v>
      </c>
      <c r="V84" s="23">
        <v>1200</v>
      </c>
      <c r="W84" s="23">
        <v>24000</v>
      </c>
      <c r="X84" s="24">
        <v>500</v>
      </c>
      <c r="Y84" s="24">
        <v>0</v>
      </c>
      <c r="Z84" s="24">
        <v>1000</v>
      </c>
      <c r="AA84" s="23">
        <v>4000</v>
      </c>
      <c r="AB84" s="23">
        <v>200</v>
      </c>
      <c r="AC84" s="23">
        <v>8000</v>
      </c>
      <c r="AD84" s="24">
        <v>5000</v>
      </c>
      <c r="AE84" s="24">
        <v>1300</v>
      </c>
      <c r="AF84" s="24">
        <v>10000</v>
      </c>
      <c r="AG84" s="25">
        <f>VLOOKUP(A84,'[1]15 MAPA DE LEITO (USO CAF)'!$D$2:$I$948,6,0)</f>
        <v>66</v>
      </c>
      <c r="AH84" s="25">
        <f>VLOOKUP(A84,[2]taxaOcupacaoCOVID19_CAF_2021_6_!$E$4:$O$916,11,0)</f>
        <v>80</v>
      </c>
      <c r="AI84" s="26">
        <f>VLOOKUP(A84,[2]taxaOcupacaoCOVID19_CAF_2021_6_!$E$4:$Q$916,13,0)</f>
        <v>0.91249999999999998</v>
      </c>
      <c r="AJ84" s="25">
        <f t="shared" si="16"/>
        <v>80</v>
      </c>
      <c r="AK84" s="20">
        <f t="shared" si="21"/>
        <v>73</v>
      </c>
      <c r="AL84" s="27">
        <f t="shared" si="13"/>
        <v>2.8949006325357882E-3</v>
      </c>
      <c r="AM84" s="9">
        <f t="shared" si="18"/>
        <v>260.54105692822094</v>
      </c>
      <c r="AN84" s="5">
        <v>10</v>
      </c>
      <c r="AO84" s="5">
        <f t="shared" si="19"/>
        <v>260</v>
      </c>
      <c r="AQ84" s="7">
        <f t="shared" si="20"/>
        <v>1740</v>
      </c>
    </row>
    <row r="85" spans="1:43" ht="25.5" x14ac:dyDescent="0.25">
      <c r="A85" s="20">
        <v>2079011</v>
      </c>
      <c r="B85" s="20">
        <v>46523114000117</v>
      </c>
      <c r="C85" s="21" t="s">
        <v>242</v>
      </c>
      <c r="D85" s="22" t="s">
        <v>48</v>
      </c>
      <c r="E85" s="22" t="s">
        <v>238</v>
      </c>
      <c r="F85" s="22" t="s">
        <v>189</v>
      </c>
      <c r="G85" s="22">
        <v>2185</v>
      </c>
      <c r="H85" s="22" t="s">
        <v>190</v>
      </c>
      <c r="I85" s="23">
        <v>100</v>
      </c>
      <c r="J85" s="23">
        <v>0</v>
      </c>
      <c r="K85" s="23">
        <v>200</v>
      </c>
      <c r="L85" s="24">
        <v>100</v>
      </c>
      <c r="M85" s="24">
        <v>18</v>
      </c>
      <c r="N85" s="24">
        <v>200</v>
      </c>
      <c r="O85" s="23">
        <v>0</v>
      </c>
      <c r="P85" s="23">
        <v>0</v>
      </c>
      <c r="Q85" s="23">
        <v>0</v>
      </c>
      <c r="R85" s="24">
        <v>0</v>
      </c>
      <c r="S85" s="24">
        <v>0</v>
      </c>
      <c r="T85" s="24">
        <v>0</v>
      </c>
      <c r="U85" s="23">
        <v>2000</v>
      </c>
      <c r="V85" s="23">
        <v>0</v>
      </c>
      <c r="W85" s="23">
        <v>4000</v>
      </c>
      <c r="X85" s="24">
        <v>0</v>
      </c>
      <c r="Y85" s="24">
        <v>0</v>
      </c>
      <c r="Z85" s="24">
        <v>0</v>
      </c>
      <c r="AA85" s="23">
        <v>600</v>
      </c>
      <c r="AB85" s="23">
        <v>0</v>
      </c>
      <c r="AC85" s="23">
        <v>1200</v>
      </c>
      <c r="AD85" s="24">
        <v>200</v>
      </c>
      <c r="AE85" s="24">
        <v>24</v>
      </c>
      <c r="AF85" s="24">
        <v>400</v>
      </c>
      <c r="AG85" s="25">
        <f>VLOOKUP(A85,'[1]15 MAPA DE LEITO (USO CAF)'!$D$2:$I$948,6,0)</f>
        <v>0</v>
      </c>
      <c r="AH85" s="25">
        <f>VLOOKUP(A85,[2]taxaOcupacaoCOVID19_CAF_2021_6_!$E$4:$O$916,11,0)</f>
        <v>10</v>
      </c>
      <c r="AI85" s="26">
        <f>VLOOKUP(A85,[2]taxaOcupacaoCOVID19_CAF_2021_6_!$E$4:$Q$916,13,0)</f>
        <v>0.7</v>
      </c>
      <c r="AJ85" s="25">
        <f t="shared" si="16"/>
        <v>10</v>
      </c>
      <c r="AK85" s="20">
        <f t="shared" si="21"/>
        <v>7</v>
      </c>
      <c r="AL85" s="27">
        <f t="shared" si="13"/>
        <v>2.894900632535788E-4</v>
      </c>
      <c r="AM85" s="9">
        <f t="shared" si="18"/>
        <v>26.054105692822091</v>
      </c>
      <c r="AN85" s="5">
        <v>10</v>
      </c>
      <c r="AO85" s="5">
        <f t="shared" si="19"/>
        <v>30</v>
      </c>
      <c r="AQ85" s="7">
        <f t="shared" si="20"/>
        <v>170</v>
      </c>
    </row>
    <row r="86" spans="1:43" ht="25.5" x14ac:dyDescent="0.25">
      <c r="A86" s="20">
        <v>2080583</v>
      </c>
      <c r="B86" s="20">
        <v>46392148001787</v>
      </c>
      <c r="C86" s="21" t="s">
        <v>249</v>
      </c>
      <c r="D86" s="22" t="s">
        <v>48</v>
      </c>
      <c r="E86" s="22" t="s">
        <v>52</v>
      </c>
      <c r="F86" s="22" t="s">
        <v>189</v>
      </c>
      <c r="G86" s="22">
        <v>1750</v>
      </c>
      <c r="H86" s="22" t="s">
        <v>190</v>
      </c>
      <c r="I86" s="23">
        <v>5000</v>
      </c>
      <c r="J86" s="23">
        <v>0</v>
      </c>
      <c r="K86" s="23">
        <v>10000</v>
      </c>
      <c r="L86" s="24">
        <v>7500</v>
      </c>
      <c r="M86" s="24">
        <v>0</v>
      </c>
      <c r="N86" s="24">
        <v>15000</v>
      </c>
      <c r="O86" s="23">
        <v>3000</v>
      </c>
      <c r="P86" s="23">
        <v>500</v>
      </c>
      <c r="Q86" s="23">
        <v>6000</v>
      </c>
      <c r="R86" s="24">
        <v>3000</v>
      </c>
      <c r="S86" s="24">
        <v>0</v>
      </c>
      <c r="T86" s="24">
        <v>6000</v>
      </c>
      <c r="U86" s="23">
        <v>22000</v>
      </c>
      <c r="V86" s="23">
        <v>12500</v>
      </c>
      <c r="W86" s="23">
        <v>44000</v>
      </c>
      <c r="X86" s="24">
        <v>3000</v>
      </c>
      <c r="Y86" s="24">
        <v>0</v>
      </c>
      <c r="Z86" s="24">
        <v>6000</v>
      </c>
      <c r="AA86" s="23">
        <v>6000</v>
      </c>
      <c r="AB86" s="23">
        <v>0</v>
      </c>
      <c r="AC86" s="23">
        <v>12000</v>
      </c>
      <c r="AD86" s="24">
        <v>3000</v>
      </c>
      <c r="AE86" s="24">
        <v>230</v>
      </c>
      <c r="AF86" s="24">
        <v>6000</v>
      </c>
      <c r="AG86" s="25">
        <f>VLOOKUP(A86,'[1]15 MAPA DE LEITO (USO CAF)'!$D$2:$I$948,6,0)</f>
        <v>0</v>
      </c>
      <c r="AH86" s="25">
        <f>VLOOKUP(A86,[2]taxaOcupacaoCOVID19_CAF_2021_6_!$E$4:$O$916,11,0)</f>
        <v>94</v>
      </c>
      <c r="AI86" s="26">
        <f>VLOOKUP(A86,[2]taxaOcupacaoCOVID19_CAF_2021_6_!$E$4:$Q$916,13,0)</f>
        <v>0.69148936170212771</v>
      </c>
      <c r="AJ86" s="25">
        <f t="shared" si="16"/>
        <v>94</v>
      </c>
      <c r="AK86" s="20">
        <f t="shared" si="21"/>
        <v>65</v>
      </c>
      <c r="AL86" s="27">
        <f t="shared" si="13"/>
        <v>1.4474503162678941E-2</v>
      </c>
      <c r="AM86" s="9">
        <f t="shared" si="18"/>
        <v>1302.7052846411048</v>
      </c>
      <c r="AN86" s="5">
        <v>10</v>
      </c>
      <c r="AO86" s="5">
        <f t="shared" si="19"/>
        <v>1300</v>
      </c>
      <c r="AQ86" s="7">
        <f t="shared" si="20"/>
        <v>8700</v>
      </c>
    </row>
    <row r="87" spans="1:43" ht="25.5" x14ac:dyDescent="0.25">
      <c r="A87" s="20">
        <v>2080788</v>
      </c>
      <c r="B87" s="20">
        <v>46392148002406</v>
      </c>
      <c r="C87" s="21" t="s">
        <v>250</v>
      </c>
      <c r="D87" s="22" t="s">
        <v>48</v>
      </c>
      <c r="E87" s="22" t="s">
        <v>52</v>
      </c>
      <c r="F87" s="22" t="s">
        <v>189</v>
      </c>
      <c r="G87" s="22">
        <v>1779</v>
      </c>
      <c r="H87" s="22" t="s">
        <v>190</v>
      </c>
      <c r="I87" s="23">
        <v>600</v>
      </c>
      <c r="J87" s="23">
        <v>0</v>
      </c>
      <c r="K87" s="23">
        <v>1200</v>
      </c>
      <c r="L87" s="24">
        <v>300</v>
      </c>
      <c r="M87" s="24">
        <v>109</v>
      </c>
      <c r="N87" s="24">
        <v>600</v>
      </c>
      <c r="O87" s="23">
        <v>1375</v>
      </c>
      <c r="P87" s="23">
        <v>0</v>
      </c>
      <c r="Q87" s="23">
        <v>2750</v>
      </c>
      <c r="R87" s="24">
        <v>690</v>
      </c>
      <c r="S87" s="24">
        <v>0</v>
      </c>
      <c r="T87" s="24">
        <v>1380</v>
      </c>
      <c r="U87" s="23">
        <v>2850</v>
      </c>
      <c r="V87" s="23">
        <v>2249</v>
      </c>
      <c r="W87" s="23">
        <v>5700</v>
      </c>
      <c r="X87" s="24">
        <v>810</v>
      </c>
      <c r="Y87" s="24">
        <v>0</v>
      </c>
      <c r="Z87" s="24">
        <v>1620</v>
      </c>
      <c r="AA87" s="23">
        <v>4500</v>
      </c>
      <c r="AB87" s="23">
        <v>4</v>
      </c>
      <c r="AC87" s="23">
        <v>9000</v>
      </c>
      <c r="AD87" s="24">
        <v>600</v>
      </c>
      <c r="AE87" s="24">
        <v>0</v>
      </c>
      <c r="AF87" s="24">
        <v>1200</v>
      </c>
      <c r="AG87" s="25">
        <f>VLOOKUP(A87,'[1]15 MAPA DE LEITO (USO CAF)'!$D$2:$I$948,6,0)</f>
        <v>0</v>
      </c>
      <c r="AH87" s="25">
        <f>VLOOKUP(A87,[2]taxaOcupacaoCOVID19_CAF_2021_6_!$E$4:$O$916,11,0)</f>
        <v>0</v>
      </c>
      <c r="AI87" s="26" t="e">
        <f>VLOOKUP(A87,[2]taxaOcupacaoCOVID19_CAF_2021_6_!$E$4:$Q$916,13,0)</f>
        <v>#DIV/0!</v>
      </c>
      <c r="AJ87" s="25">
        <f t="shared" si="16"/>
        <v>0</v>
      </c>
      <c r="AK87" s="20">
        <f>AJ87</f>
        <v>0</v>
      </c>
      <c r="AL87" s="27">
        <f t="shared" si="13"/>
        <v>1.736940379521473E-3</v>
      </c>
      <c r="AM87" s="9">
        <f t="shared" si="18"/>
        <v>156.32463415693258</v>
      </c>
      <c r="AN87" s="5">
        <v>10</v>
      </c>
      <c r="AO87" s="5">
        <f t="shared" si="19"/>
        <v>160</v>
      </c>
      <c r="AQ87" s="7">
        <f t="shared" si="20"/>
        <v>1040</v>
      </c>
    </row>
    <row r="88" spans="1:43" ht="38.25" x14ac:dyDescent="0.25">
      <c r="A88" s="20">
        <v>2081970</v>
      </c>
      <c r="B88" s="20">
        <v>46392148001353</v>
      </c>
      <c r="C88" s="21" t="s">
        <v>253</v>
      </c>
      <c r="D88" s="22" t="s">
        <v>48</v>
      </c>
      <c r="E88" s="22" t="s">
        <v>52</v>
      </c>
      <c r="F88" s="22" t="s">
        <v>189</v>
      </c>
      <c r="G88" s="22">
        <v>1849</v>
      </c>
      <c r="H88" s="22" t="s">
        <v>190</v>
      </c>
      <c r="I88" s="23">
        <v>9160</v>
      </c>
      <c r="J88" s="23">
        <v>0</v>
      </c>
      <c r="K88" s="23">
        <v>18320</v>
      </c>
      <c r="L88" s="24">
        <v>4580</v>
      </c>
      <c r="M88" s="24">
        <v>600</v>
      </c>
      <c r="N88" s="24">
        <v>8560</v>
      </c>
      <c r="O88" s="23">
        <v>5200</v>
      </c>
      <c r="P88" s="23">
        <v>0</v>
      </c>
      <c r="Q88" s="23">
        <v>10400</v>
      </c>
      <c r="R88" s="24">
        <v>2600</v>
      </c>
      <c r="S88" s="24">
        <v>0</v>
      </c>
      <c r="T88" s="24">
        <v>5200</v>
      </c>
      <c r="U88" s="23">
        <v>19660</v>
      </c>
      <c r="V88" s="23">
        <v>9800</v>
      </c>
      <c r="W88" s="23">
        <v>29520</v>
      </c>
      <c r="X88" s="24">
        <v>343</v>
      </c>
      <c r="Y88" s="24">
        <v>0</v>
      </c>
      <c r="Z88" s="24">
        <v>686</v>
      </c>
      <c r="AA88" s="23">
        <v>2464</v>
      </c>
      <c r="AB88" s="23">
        <v>1300</v>
      </c>
      <c r="AC88" s="23">
        <v>3628</v>
      </c>
      <c r="AD88" s="24">
        <v>2496</v>
      </c>
      <c r="AE88" s="24">
        <v>1370</v>
      </c>
      <c r="AF88" s="24">
        <v>3622</v>
      </c>
      <c r="AG88" s="25">
        <f>VLOOKUP(A88,'[1]15 MAPA DE LEITO (USO CAF)'!$D$2:$I$948,6,0)</f>
        <v>71</v>
      </c>
      <c r="AH88" s="25">
        <f>VLOOKUP(A88,[2]taxaOcupacaoCOVID19_CAF_2021_6_!$E$4:$O$916,11,0)</f>
        <v>7</v>
      </c>
      <c r="AI88" s="26">
        <f>VLOOKUP(A88,[2]taxaOcupacaoCOVID19_CAF_2021_6_!$E$4:$Q$916,13,0)</f>
        <v>1</v>
      </c>
      <c r="AJ88" s="25">
        <f t="shared" si="16"/>
        <v>71</v>
      </c>
      <c r="AK88" s="20">
        <f t="shared" si="21"/>
        <v>71</v>
      </c>
      <c r="AL88" s="27">
        <f t="shared" si="13"/>
        <v>2.6517289794027819E-2</v>
      </c>
      <c r="AM88" s="9">
        <f t="shared" si="18"/>
        <v>2386.5560814625037</v>
      </c>
      <c r="AN88" s="5">
        <v>10</v>
      </c>
      <c r="AO88" s="5">
        <f t="shared" si="19"/>
        <v>2390</v>
      </c>
      <c r="AQ88" s="7">
        <f t="shared" si="20"/>
        <v>15930</v>
      </c>
    </row>
    <row r="89" spans="1:43" ht="38.25" x14ac:dyDescent="0.25">
      <c r="A89" s="20">
        <v>2082349</v>
      </c>
      <c r="B89" s="20">
        <v>46522959000198</v>
      </c>
      <c r="C89" s="21" t="s">
        <v>254</v>
      </c>
      <c r="D89" s="22" t="s">
        <v>48</v>
      </c>
      <c r="E89" s="22" t="s">
        <v>255</v>
      </c>
      <c r="F89" s="22" t="s">
        <v>189</v>
      </c>
      <c r="G89" s="22">
        <v>2095</v>
      </c>
      <c r="H89" s="22" t="s">
        <v>190</v>
      </c>
      <c r="I89" s="23">
        <v>500</v>
      </c>
      <c r="J89" s="23">
        <v>0</v>
      </c>
      <c r="K89" s="23">
        <v>1000</v>
      </c>
      <c r="L89" s="24">
        <v>250</v>
      </c>
      <c r="M89" s="24">
        <v>0</v>
      </c>
      <c r="N89" s="24">
        <v>500</v>
      </c>
      <c r="O89" s="23">
        <v>500</v>
      </c>
      <c r="P89" s="23">
        <v>40</v>
      </c>
      <c r="Q89" s="23">
        <v>1000</v>
      </c>
      <c r="R89" s="24">
        <v>250</v>
      </c>
      <c r="S89" s="24">
        <v>0</v>
      </c>
      <c r="T89" s="24">
        <v>500</v>
      </c>
      <c r="U89" s="23">
        <v>11000</v>
      </c>
      <c r="V89" s="23">
        <v>11000</v>
      </c>
      <c r="W89" s="23">
        <v>22000</v>
      </c>
      <c r="X89" s="24">
        <v>400</v>
      </c>
      <c r="Y89" s="24">
        <v>0</v>
      </c>
      <c r="Z89" s="24">
        <v>800</v>
      </c>
      <c r="AA89" s="23">
        <v>2000</v>
      </c>
      <c r="AB89" s="23">
        <v>200</v>
      </c>
      <c r="AC89" s="23">
        <v>4000</v>
      </c>
      <c r="AD89" s="24">
        <v>950</v>
      </c>
      <c r="AE89" s="24">
        <v>100</v>
      </c>
      <c r="AF89" s="24">
        <v>1900</v>
      </c>
      <c r="AG89" s="25">
        <f>VLOOKUP(A89,'[1]15 MAPA DE LEITO (USO CAF)'!$D$2:$I$948,6,0)</f>
        <v>0</v>
      </c>
      <c r="AH89" s="25">
        <f>VLOOKUP(A89,[2]taxaOcupacaoCOVID19_CAF_2021_6_!$E$4:$O$916,11,0)</f>
        <v>76</v>
      </c>
      <c r="AI89" s="26">
        <f>VLOOKUP(A89,[2]taxaOcupacaoCOVID19_CAF_2021_6_!$E$4:$Q$916,13,0)</f>
        <v>0.40789473684210525</v>
      </c>
      <c r="AJ89" s="25">
        <f t="shared" si="16"/>
        <v>76</v>
      </c>
      <c r="AK89" s="20">
        <f t="shared" si="21"/>
        <v>31</v>
      </c>
      <c r="AL89" s="27">
        <f t="shared" si="13"/>
        <v>1.4474503162678941E-3</v>
      </c>
      <c r="AM89" s="9">
        <f t="shared" si="18"/>
        <v>130.27052846411047</v>
      </c>
      <c r="AN89" s="5">
        <v>10</v>
      </c>
      <c r="AO89" s="5">
        <f t="shared" si="19"/>
        <v>130</v>
      </c>
      <c r="AQ89" s="7">
        <f t="shared" si="20"/>
        <v>870</v>
      </c>
    </row>
    <row r="90" spans="1:43" ht="25.5" x14ac:dyDescent="0.25">
      <c r="A90" s="20">
        <v>2082381</v>
      </c>
      <c r="B90" s="20">
        <v>45709920000111</v>
      </c>
      <c r="C90" s="21" t="s">
        <v>256</v>
      </c>
      <c r="D90" s="22" t="s">
        <v>94</v>
      </c>
      <c r="E90" s="22" t="s">
        <v>95</v>
      </c>
      <c r="F90" s="22" t="s">
        <v>189</v>
      </c>
      <c r="G90" s="22">
        <v>2189</v>
      </c>
      <c r="H90" s="22" t="s">
        <v>190</v>
      </c>
      <c r="I90" s="23">
        <v>860</v>
      </c>
      <c r="J90" s="23">
        <v>900</v>
      </c>
      <c r="K90" s="23">
        <v>407</v>
      </c>
      <c r="L90" s="24">
        <v>0</v>
      </c>
      <c r="M90" s="24">
        <v>0</v>
      </c>
      <c r="N90" s="24">
        <v>0</v>
      </c>
      <c r="O90" s="23">
        <v>0</v>
      </c>
      <c r="P90" s="23">
        <v>0</v>
      </c>
      <c r="Q90" s="23">
        <v>0</v>
      </c>
      <c r="R90" s="24">
        <v>0</v>
      </c>
      <c r="S90" s="24">
        <v>0</v>
      </c>
      <c r="T90" s="24">
        <v>0</v>
      </c>
      <c r="U90" s="23">
        <v>3000</v>
      </c>
      <c r="V90" s="23">
        <v>0</v>
      </c>
      <c r="W90" s="23">
        <v>6000</v>
      </c>
      <c r="X90" s="24">
        <v>0</v>
      </c>
      <c r="Y90" s="24">
        <v>0</v>
      </c>
      <c r="Z90" s="24">
        <v>0</v>
      </c>
      <c r="AA90" s="23">
        <v>2250</v>
      </c>
      <c r="AB90" s="23">
        <v>374</v>
      </c>
      <c r="AC90" s="23">
        <v>2500</v>
      </c>
      <c r="AD90" s="24">
        <v>940</v>
      </c>
      <c r="AE90" s="24">
        <v>150</v>
      </c>
      <c r="AF90" s="24">
        <v>1300</v>
      </c>
      <c r="AG90" s="25">
        <f>VLOOKUP(A90,'[1]15 MAPA DE LEITO (USO CAF)'!$D$2:$I$948,6,0)</f>
        <v>6</v>
      </c>
      <c r="AH90" s="25">
        <f>VLOOKUP(A90,[2]taxaOcupacaoCOVID19_CAF_2021_6_!$E$4:$O$916,11,0)</f>
        <v>6</v>
      </c>
      <c r="AI90" s="26">
        <f>VLOOKUP(A90,[2]taxaOcupacaoCOVID19_CAF_2021_6_!$E$4:$Q$916,13,0)</f>
        <v>0.33333333333333331</v>
      </c>
      <c r="AJ90" s="25">
        <f t="shared" si="16"/>
        <v>6</v>
      </c>
      <c r="AK90" s="20">
        <f t="shared" si="21"/>
        <v>2</v>
      </c>
      <c r="AL90" s="27">
        <f t="shared" si="13"/>
        <v>5.8911227872103294E-4</v>
      </c>
      <c r="AM90" s="9">
        <f t="shared" si="18"/>
        <v>53.020105084892968</v>
      </c>
      <c r="AN90" s="5">
        <v>10</v>
      </c>
      <c r="AO90" s="5">
        <f t="shared" si="19"/>
        <v>50</v>
      </c>
      <c r="AQ90" s="7">
        <f t="shared" si="20"/>
        <v>357</v>
      </c>
    </row>
    <row r="91" spans="1:43" ht="38.25" x14ac:dyDescent="0.25">
      <c r="A91" s="20">
        <v>2082594</v>
      </c>
      <c r="B91" s="20">
        <v>59307595000175</v>
      </c>
      <c r="C91" s="21" t="s">
        <v>259</v>
      </c>
      <c r="D91" s="22" t="s">
        <v>48</v>
      </c>
      <c r="E91" s="22" t="s">
        <v>260</v>
      </c>
      <c r="F91" s="22" t="s">
        <v>189</v>
      </c>
      <c r="G91" s="22">
        <v>617</v>
      </c>
      <c r="H91" s="22" t="s">
        <v>190</v>
      </c>
      <c r="I91" s="23">
        <v>800</v>
      </c>
      <c r="J91" s="23">
        <v>155</v>
      </c>
      <c r="K91" s="23">
        <v>1600</v>
      </c>
      <c r="L91" s="24">
        <v>0</v>
      </c>
      <c r="M91" s="24">
        <v>0</v>
      </c>
      <c r="N91" s="24">
        <v>0</v>
      </c>
      <c r="O91" s="23">
        <v>0</v>
      </c>
      <c r="P91" s="23">
        <v>0</v>
      </c>
      <c r="Q91" s="23">
        <v>0</v>
      </c>
      <c r="R91" s="24">
        <v>0</v>
      </c>
      <c r="S91" s="24">
        <v>0</v>
      </c>
      <c r="T91" s="24">
        <v>0</v>
      </c>
      <c r="U91" s="23">
        <v>5000</v>
      </c>
      <c r="V91" s="23">
        <v>0</v>
      </c>
      <c r="W91" s="23">
        <v>10000</v>
      </c>
      <c r="X91" s="24">
        <v>0</v>
      </c>
      <c r="Y91" s="24">
        <v>0</v>
      </c>
      <c r="Z91" s="24">
        <v>0</v>
      </c>
      <c r="AA91" s="23">
        <v>5000</v>
      </c>
      <c r="AB91" s="23">
        <v>2273</v>
      </c>
      <c r="AC91" s="23">
        <v>10000</v>
      </c>
      <c r="AD91" s="24">
        <v>2500</v>
      </c>
      <c r="AE91" s="24">
        <v>337</v>
      </c>
      <c r="AF91" s="24">
        <v>5000</v>
      </c>
      <c r="AG91" s="25">
        <f>VLOOKUP(A91,'[1]15 MAPA DE LEITO (USO CAF)'!$D$2:$I$948,6,0)</f>
        <v>0</v>
      </c>
      <c r="AH91" s="25">
        <f>VLOOKUP(A91,[2]taxaOcupacaoCOVID19_CAF_2021_6_!$E$4:$O$916,11,0)</f>
        <v>52</v>
      </c>
      <c r="AI91" s="26">
        <f>VLOOKUP(A91,[2]taxaOcupacaoCOVID19_CAF_2021_6_!$E$4:$Q$916,13,0)</f>
        <v>0.63461538461538458</v>
      </c>
      <c r="AJ91" s="25">
        <f t="shared" si="16"/>
        <v>52</v>
      </c>
      <c r="AK91" s="20">
        <f t="shared" si="21"/>
        <v>33</v>
      </c>
      <c r="AL91" s="27">
        <f t="shared" si="13"/>
        <v>2.3159205060286304E-3</v>
      </c>
      <c r="AM91" s="9">
        <f t="shared" si="18"/>
        <v>208.43284554257673</v>
      </c>
      <c r="AN91" s="5">
        <v>10</v>
      </c>
      <c r="AO91" s="5">
        <f t="shared" si="19"/>
        <v>210</v>
      </c>
      <c r="AQ91" s="7">
        <f t="shared" si="20"/>
        <v>1390</v>
      </c>
    </row>
    <row r="92" spans="1:43" ht="25.5" x14ac:dyDescent="0.25">
      <c r="A92" s="20">
        <v>2083272</v>
      </c>
      <c r="B92" s="20">
        <v>12444716000167</v>
      </c>
      <c r="C92" s="21" t="s">
        <v>264</v>
      </c>
      <c r="D92" s="22" t="s">
        <v>65</v>
      </c>
      <c r="E92" s="22" t="s">
        <v>265</v>
      </c>
      <c r="F92" s="22" t="s">
        <v>189</v>
      </c>
      <c r="G92" s="22">
        <v>1928</v>
      </c>
      <c r="H92" s="22" t="s">
        <v>190</v>
      </c>
      <c r="I92" s="23">
        <v>300</v>
      </c>
      <c r="J92" s="23">
        <v>64</v>
      </c>
      <c r="K92" s="23">
        <v>600</v>
      </c>
      <c r="L92" s="24">
        <v>150</v>
      </c>
      <c r="M92" s="24">
        <v>25</v>
      </c>
      <c r="N92" s="24">
        <v>300</v>
      </c>
      <c r="O92" s="23">
        <v>150</v>
      </c>
      <c r="P92" s="23">
        <v>91</v>
      </c>
      <c r="Q92" s="23">
        <v>300</v>
      </c>
      <c r="R92" s="24">
        <v>75</v>
      </c>
      <c r="S92" s="24">
        <v>0</v>
      </c>
      <c r="T92" s="24">
        <v>150</v>
      </c>
      <c r="U92" s="23">
        <v>3585</v>
      </c>
      <c r="V92" s="23">
        <v>653</v>
      </c>
      <c r="W92" s="23">
        <v>7170</v>
      </c>
      <c r="X92" s="24">
        <v>290</v>
      </c>
      <c r="Y92" s="24">
        <v>0</v>
      </c>
      <c r="Z92" s="24">
        <v>100</v>
      </c>
      <c r="AA92" s="23">
        <v>1452</v>
      </c>
      <c r="AB92" s="23">
        <v>145</v>
      </c>
      <c r="AC92" s="23">
        <v>2904</v>
      </c>
      <c r="AD92" s="24">
        <v>150</v>
      </c>
      <c r="AE92" s="24">
        <v>53</v>
      </c>
      <c r="AF92" s="24">
        <v>300</v>
      </c>
      <c r="AG92" s="25">
        <f>VLOOKUP(A92,'[1]15 MAPA DE LEITO (USO CAF)'!$D$2:$I$948,6,0)</f>
        <v>14</v>
      </c>
      <c r="AH92" s="25">
        <f>VLOOKUP(A92,[2]taxaOcupacaoCOVID19_CAF_2021_6_!$E$4:$O$916,11,0)</f>
        <v>14</v>
      </c>
      <c r="AI92" s="26">
        <f>VLOOKUP(A92,[2]taxaOcupacaoCOVID19_CAF_2021_6_!$E$4:$Q$916,13,0)</f>
        <v>0.5</v>
      </c>
      <c r="AJ92" s="25">
        <f t="shared" si="16"/>
        <v>14</v>
      </c>
      <c r="AK92" s="20">
        <f t="shared" si="21"/>
        <v>7</v>
      </c>
      <c r="AL92" s="27">
        <f t="shared" si="13"/>
        <v>8.6847018976073651E-4</v>
      </c>
      <c r="AM92" s="9">
        <f t="shared" si="18"/>
        <v>78.162317078466288</v>
      </c>
      <c r="AN92" s="5">
        <v>10</v>
      </c>
      <c r="AO92" s="5">
        <f t="shared" si="19"/>
        <v>80</v>
      </c>
      <c r="AQ92" s="7">
        <f t="shared" si="20"/>
        <v>520</v>
      </c>
    </row>
    <row r="93" spans="1:43" ht="25.5" x14ac:dyDescent="0.25">
      <c r="A93" s="20">
        <v>2084023</v>
      </c>
      <c r="B93" s="20">
        <v>452796430001454</v>
      </c>
      <c r="C93" s="21" t="s">
        <v>266</v>
      </c>
      <c r="D93" s="22" t="s">
        <v>86</v>
      </c>
      <c r="E93" s="22" t="s">
        <v>267</v>
      </c>
      <c r="F93" s="22" t="s">
        <v>189</v>
      </c>
      <c r="G93" s="22">
        <v>2689</v>
      </c>
      <c r="H93" s="22" t="s">
        <v>190</v>
      </c>
      <c r="I93" s="24">
        <v>100</v>
      </c>
      <c r="J93" s="24">
        <v>70</v>
      </c>
      <c r="K93" s="24">
        <v>200</v>
      </c>
      <c r="L93" s="24">
        <v>50</v>
      </c>
      <c r="M93" s="24">
        <v>37</v>
      </c>
      <c r="N93" s="24">
        <v>100</v>
      </c>
      <c r="O93" s="24">
        <v>50</v>
      </c>
      <c r="P93" s="24">
        <v>29</v>
      </c>
      <c r="Q93" s="24">
        <v>100</v>
      </c>
      <c r="R93" s="24">
        <v>0</v>
      </c>
      <c r="S93" s="24">
        <v>0</v>
      </c>
      <c r="T93" s="24">
        <v>0</v>
      </c>
      <c r="U93" s="24">
        <v>150</v>
      </c>
      <c r="V93" s="24">
        <v>133</v>
      </c>
      <c r="W93" s="24">
        <v>300</v>
      </c>
      <c r="X93" s="24">
        <v>0</v>
      </c>
      <c r="Y93" s="24">
        <v>0</v>
      </c>
      <c r="Z93" s="24">
        <v>0</v>
      </c>
      <c r="AA93" s="24">
        <v>50</v>
      </c>
      <c r="AB93" s="24">
        <v>25</v>
      </c>
      <c r="AC93" s="24">
        <v>100</v>
      </c>
      <c r="AD93" s="24">
        <v>150</v>
      </c>
      <c r="AE93" s="24">
        <v>39</v>
      </c>
      <c r="AF93" s="24">
        <v>300</v>
      </c>
      <c r="AG93" s="25">
        <f>VLOOKUP(A93,'[1]15 MAPA DE LEITO (USO CAF)'!$D$2:$I$948,6,0)</f>
        <v>0</v>
      </c>
      <c r="AH93" s="25">
        <f>VLOOKUP(A93,[2]taxaOcupacaoCOVID19_CAF_2021_6_!$E$4:$O$916,11,0)</f>
        <v>0</v>
      </c>
      <c r="AI93" s="26" t="e">
        <f>VLOOKUP(A93,[2]taxaOcupacaoCOVID19_CAF_2021_6_!$E$4:$Q$916,13,0)</f>
        <v>#DIV/0!</v>
      </c>
      <c r="AJ93" s="25">
        <f t="shared" si="16"/>
        <v>0</v>
      </c>
      <c r="AK93" s="20">
        <f t="shared" ref="AK93:AK94" si="24">AJ93</f>
        <v>0</v>
      </c>
      <c r="AL93" s="27">
        <f t="shared" si="13"/>
        <v>2.894900632535788E-4</v>
      </c>
      <c r="AM93" s="9">
        <f t="shared" si="18"/>
        <v>26.054105692822091</v>
      </c>
      <c r="AN93" s="5">
        <v>10</v>
      </c>
      <c r="AO93" s="5">
        <f t="shared" si="19"/>
        <v>30</v>
      </c>
      <c r="AQ93" s="7">
        <f t="shared" si="20"/>
        <v>170</v>
      </c>
    </row>
    <row r="94" spans="1:43" ht="25.5" x14ac:dyDescent="0.25">
      <c r="A94" s="20">
        <v>2084139</v>
      </c>
      <c r="B94" s="20">
        <v>46392148002830</v>
      </c>
      <c r="C94" s="21" t="s">
        <v>268</v>
      </c>
      <c r="D94" s="22" t="s">
        <v>48</v>
      </c>
      <c r="E94" s="22" t="s">
        <v>52</v>
      </c>
      <c r="F94" s="22" t="s">
        <v>189</v>
      </c>
      <c r="G94" s="22">
        <v>1806</v>
      </c>
      <c r="H94" s="22" t="s">
        <v>190</v>
      </c>
      <c r="I94" s="23">
        <v>600</v>
      </c>
      <c r="J94" s="23">
        <v>0</v>
      </c>
      <c r="K94" s="23">
        <v>1200</v>
      </c>
      <c r="L94" s="24">
        <v>400</v>
      </c>
      <c r="M94" s="24">
        <v>0</v>
      </c>
      <c r="N94" s="24">
        <v>800</v>
      </c>
      <c r="O94" s="23">
        <v>2000</v>
      </c>
      <c r="P94" s="23">
        <v>0</v>
      </c>
      <c r="Q94" s="23">
        <v>4000</v>
      </c>
      <c r="R94" s="24">
        <v>1000</v>
      </c>
      <c r="S94" s="24">
        <v>0</v>
      </c>
      <c r="T94" s="24">
        <v>2000</v>
      </c>
      <c r="U94" s="23">
        <v>3000</v>
      </c>
      <c r="V94" s="23">
        <v>2523</v>
      </c>
      <c r="W94" s="23">
        <v>6000</v>
      </c>
      <c r="X94" s="24">
        <v>2250</v>
      </c>
      <c r="Y94" s="24">
        <v>0</v>
      </c>
      <c r="Z94" s="24">
        <v>4500</v>
      </c>
      <c r="AA94" s="23">
        <v>4500</v>
      </c>
      <c r="AB94" s="23">
        <v>0</v>
      </c>
      <c r="AC94" s="23">
        <v>9000</v>
      </c>
      <c r="AD94" s="24">
        <v>600</v>
      </c>
      <c r="AE94" s="24">
        <v>20</v>
      </c>
      <c r="AF94" s="24">
        <v>1200</v>
      </c>
      <c r="AG94" s="25">
        <f>VLOOKUP(A94,'[1]15 MAPA DE LEITO (USO CAF)'!$D$2:$I$948,6,0)</f>
        <v>0</v>
      </c>
      <c r="AH94" s="25">
        <f>VLOOKUP(A94,[2]taxaOcupacaoCOVID19_CAF_2021_6_!$E$4:$O$916,11,0)</f>
        <v>0</v>
      </c>
      <c r="AI94" s="26" t="e">
        <f>VLOOKUP(A94,[2]taxaOcupacaoCOVID19_CAF_2021_6_!$E$4:$Q$916,13,0)</f>
        <v>#DIV/0!</v>
      </c>
      <c r="AJ94" s="25">
        <f t="shared" si="16"/>
        <v>0</v>
      </c>
      <c r="AK94" s="20">
        <f t="shared" si="24"/>
        <v>0</v>
      </c>
      <c r="AL94" s="27">
        <f t="shared" si="13"/>
        <v>1.736940379521473E-3</v>
      </c>
      <c r="AM94" s="9">
        <f t="shared" si="18"/>
        <v>156.32463415693258</v>
      </c>
      <c r="AN94" s="5">
        <v>10</v>
      </c>
      <c r="AO94" s="5">
        <f t="shared" si="19"/>
        <v>160</v>
      </c>
      <c r="AQ94" s="7">
        <f t="shared" si="20"/>
        <v>1040</v>
      </c>
    </row>
    <row r="95" spans="1:43" ht="51" x14ac:dyDescent="0.25">
      <c r="A95" s="20">
        <v>2084473</v>
      </c>
      <c r="B95" s="20">
        <v>46392148000977</v>
      </c>
      <c r="C95" s="21" t="s">
        <v>269</v>
      </c>
      <c r="D95" s="22" t="s">
        <v>48</v>
      </c>
      <c r="E95" s="22" t="s">
        <v>52</v>
      </c>
      <c r="F95" s="22" t="s">
        <v>189</v>
      </c>
      <c r="G95" s="22">
        <v>1965</v>
      </c>
      <c r="H95" s="22" t="s">
        <v>190</v>
      </c>
      <c r="I95" s="23">
        <v>9000</v>
      </c>
      <c r="J95" s="23">
        <v>0</v>
      </c>
      <c r="K95" s="23">
        <v>18000</v>
      </c>
      <c r="L95" s="24">
        <v>4500</v>
      </c>
      <c r="M95" s="24">
        <v>0</v>
      </c>
      <c r="N95" s="24">
        <v>9000</v>
      </c>
      <c r="O95" s="23">
        <v>2250</v>
      </c>
      <c r="P95" s="23">
        <v>255</v>
      </c>
      <c r="Q95" s="23">
        <v>4500</v>
      </c>
      <c r="R95" s="24">
        <v>1125</v>
      </c>
      <c r="S95" s="24">
        <v>0</v>
      </c>
      <c r="T95" s="24">
        <v>2250</v>
      </c>
      <c r="U95" s="23">
        <v>12000</v>
      </c>
      <c r="V95" s="23">
        <v>2796</v>
      </c>
      <c r="W95" s="23">
        <v>24000</v>
      </c>
      <c r="X95" s="24">
        <v>2400</v>
      </c>
      <c r="Y95" s="24">
        <v>0</v>
      </c>
      <c r="Z95" s="24">
        <v>4800</v>
      </c>
      <c r="AA95" s="23">
        <v>12000</v>
      </c>
      <c r="AB95" s="23">
        <v>0</v>
      </c>
      <c r="AC95" s="23">
        <v>24000</v>
      </c>
      <c r="AD95" s="24">
        <v>1500</v>
      </c>
      <c r="AE95" s="24">
        <v>221</v>
      </c>
      <c r="AF95" s="24">
        <v>3000</v>
      </c>
      <c r="AG95" s="25">
        <f>VLOOKUP(A95,'[1]15 MAPA DE LEITO (USO CAF)'!$D$2:$I$948,6,0)</f>
        <v>42</v>
      </c>
      <c r="AH95" s="25">
        <f>VLOOKUP(A95,[2]taxaOcupacaoCOVID19_CAF_2021_6_!$E$4:$O$916,11,0)</f>
        <v>30</v>
      </c>
      <c r="AI95" s="26">
        <f>VLOOKUP(A95,[2]taxaOcupacaoCOVID19_CAF_2021_6_!$E$4:$Q$916,13,0)</f>
        <v>0.93333333333333335</v>
      </c>
      <c r="AJ95" s="25">
        <f t="shared" si="16"/>
        <v>42</v>
      </c>
      <c r="AK95" s="20">
        <f t="shared" si="21"/>
        <v>39.200000000000003</v>
      </c>
      <c r="AL95" s="27">
        <f t="shared" si="13"/>
        <v>2.6054105692822092E-2</v>
      </c>
      <c r="AM95" s="9">
        <f t="shared" si="18"/>
        <v>2344.8695123539883</v>
      </c>
      <c r="AN95" s="5">
        <v>10</v>
      </c>
      <c r="AO95" s="5">
        <f t="shared" si="19"/>
        <v>2340</v>
      </c>
      <c r="AQ95" s="7">
        <f t="shared" si="20"/>
        <v>15660</v>
      </c>
    </row>
    <row r="96" spans="1:43" ht="38.25" x14ac:dyDescent="0.25">
      <c r="A96" s="20">
        <v>2087219</v>
      </c>
      <c r="B96" s="20" t="s">
        <v>270</v>
      </c>
      <c r="C96" s="28" t="s">
        <v>271</v>
      </c>
      <c r="D96" s="22" t="s">
        <v>86</v>
      </c>
      <c r="E96" s="22" t="s">
        <v>272</v>
      </c>
      <c r="F96" s="22" t="s">
        <v>189</v>
      </c>
      <c r="G96" s="22">
        <v>2134</v>
      </c>
      <c r="H96" s="22" t="s">
        <v>190</v>
      </c>
      <c r="I96" s="29">
        <v>230</v>
      </c>
      <c r="J96" s="29">
        <v>25</v>
      </c>
      <c r="K96" s="29">
        <v>460</v>
      </c>
      <c r="L96" s="24">
        <v>340</v>
      </c>
      <c r="M96" s="24">
        <v>25</v>
      </c>
      <c r="N96" s="24">
        <v>680</v>
      </c>
      <c r="O96" s="23">
        <v>860</v>
      </c>
      <c r="P96" s="23">
        <v>150</v>
      </c>
      <c r="Q96" s="23">
        <v>1720</v>
      </c>
      <c r="R96" s="24">
        <v>350</v>
      </c>
      <c r="S96" s="24">
        <v>0</v>
      </c>
      <c r="T96" s="24">
        <v>700</v>
      </c>
      <c r="U96" s="23">
        <v>3300</v>
      </c>
      <c r="V96" s="23">
        <v>0</v>
      </c>
      <c r="W96" s="23">
        <v>6600</v>
      </c>
      <c r="X96" s="24">
        <v>222</v>
      </c>
      <c r="Y96" s="24">
        <v>0</v>
      </c>
      <c r="Z96" s="24">
        <v>444</v>
      </c>
      <c r="AA96" s="32">
        <v>587</v>
      </c>
      <c r="AB96" s="32">
        <v>0</v>
      </c>
      <c r="AC96" s="32">
        <v>1174</v>
      </c>
      <c r="AD96" s="24">
        <v>880</v>
      </c>
      <c r="AE96" s="24">
        <v>270</v>
      </c>
      <c r="AF96" s="24">
        <v>1760</v>
      </c>
      <c r="AG96" s="25">
        <f>VLOOKUP(A96,'[1]15 MAPA DE LEITO (USO CAF)'!$D$2:$I$948,6,0)</f>
        <v>53</v>
      </c>
      <c r="AH96" s="25">
        <f>VLOOKUP(A96,[2]taxaOcupacaoCOVID19_CAF_2021_6_!$E$4:$O$916,11,0)</f>
        <v>20</v>
      </c>
      <c r="AI96" s="26">
        <f>VLOOKUP(A96,[2]taxaOcupacaoCOVID19_CAF_2021_6_!$E$4:$Q$916,13,0)</f>
        <v>0.75</v>
      </c>
      <c r="AJ96" s="25">
        <f t="shared" si="16"/>
        <v>53</v>
      </c>
      <c r="AK96" s="20">
        <f t="shared" si="21"/>
        <v>39.75</v>
      </c>
      <c r="AL96" s="27">
        <f t="shared" si="13"/>
        <v>6.6582714548323128E-4</v>
      </c>
      <c r="AM96" s="9">
        <f t="shared" si="18"/>
        <v>59.924443093490815</v>
      </c>
      <c r="AN96" s="5">
        <v>10</v>
      </c>
      <c r="AO96" s="5">
        <f t="shared" si="19"/>
        <v>60</v>
      </c>
      <c r="AQ96" s="7">
        <f t="shared" si="20"/>
        <v>400</v>
      </c>
    </row>
    <row r="97" spans="1:43" ht="38.25" x14ac:dyDescent="0.25">
      <c r="A97" s="20">
        <v>2087715</v>
      </c>
      <c r="B97" s="20">
        <v>13843145000104</v>
      </c>
      <c r="C97" s="21" t="s">
        <v>273</v>
      </c>
      <c r="D97" s="22" t="s">
        <v>86</v>
      </c>
      <c r="E97" s="22" t="s">
        <v>274</v>
      </c>
      <c r="F97" s="22" t="s">
        <v>189</v>
      </c>
      <c r="G97" s="22">
        <v>581</v>
      </c>
      <c r="H97" s="22" t="s">
        <v>190</v>
      </c>
      <c r="I97" s="23">
        <v>2000</v>
      </c>
      <c r="J97" s="23">
        <v>88</v>
      </c>
      <c r="K97" s="23">
        <v>4000</v>
      </c>
      <c r="L97" s="24">
        <v>2000</v>
      </c>
      <c r="M97" s="24">
        <v>225</v>
      </c>
      <c r="N97" s="24">
        <v>4000</v>
      </c>
      <c r="O97" s="23">
        <v>0</v>
      </c>
      <c r="P97" s="23">
        <v>0</v>
      </c>
      <c r="Q97" s="23">
        <v>0</v>
      </c>
      <c r="R97" s="24">
        <v>2000</v>
      </c>
      <c r="S97" s="24">
        <v>0</v>
      </c>
      <c r="T97" s="24">
        <v>4000</v>
      </c>
      <c r="U97" s="23">
        <v>10000</v>
      </c>
      <c r="V97" s="23">
        <v>180</v>
      </c>
      <c r="W97" s="23">
        <v>20000</v>
      </c>
      <c r="X97" s="24">
        <v>0</v>
      </c>
      <c r="Y97" s="24">
        <v>0</v>
      </c>
      <c r="Z97" s="24">
        <v>0</v>
      </c>
      <c r="AA97" s="23">
        <v>2500</v>
      </c>
      <c r="AB97" s="23">
        <v>200</v>
      </c>
      <c r="AC97" s="23">
        <v>5000</v>
      </c>
      <c r="AD97" s="24">
        <v>3600</v>
      </c>
      <c r="AE97" s="24">
        <v>730</v>
      </c>
      <c r="AF97" s="24">
        <v>7200</v>
      </c>
      <c r="AG97" s="25">
        <f>VLOOKUP(A97,'[1]15 MAPA DE LEITO (USO CAF)'!$D$2:$I$948,6,0)</f>
        <v>7</v>
      </c>
      <c r="AH97" s="25">
        <f>VLOOKUP(A97,[2]taxaOcupacaoCOVID19_CAF_2021_6_!$E$4:$O$916,11,0)</f>
        <v>7</v>
      </c>
      <c r="AI97" s="26">
        <f>VLOOKUP(A97,[2]taxaOcupacaoCOVID19_CAF_2021_6_!$E$4:$Q$916,13,0)</f>
        <v>0</v>
      </c>
      <c r="AJ97" s="25">
        <f t="shared" si="16"/>
        <v>7</v>
      </c>
      <c r="AK97" s="20">
        <f t="shared" si="21"/>
        <v>0</v>
      </c>
      <c r="AL97" s="27">
        <f t="shared" si="13"/>
        <v>5.7898012650715765E-3</v>
      </c>
      <c r="AM97" s="9">
        <f t="shared" si="18"/>
        <v>521.08211385644188</v>
      </c>
      <c r="AN97" s="5">
        <v>10</v>
      </c>
      <c r="AO97" s="5">
        <f t="shared" si="19"/>
        <v>520</v>
      </c>
      <c r="AQ97" s="7">
        <f t="shared" si="20"/>
        <v>3480</v>
      </c>
    </row>
    <row r="98" spans="1:43" ht="25.5" x14ac:dyDescent="0.25">
      <c r="A98" s="20">
        <v>2698471</v>
      </c>
      <c r="B98" s="20">
        <v>58200015000183</v>
      </c>
      <c r="C98" s="21" t="s">
        <v>279</v>
      </c>
      <c r="D98" s="22" t="s">
        <v>65</v>
      </c>
      <c r="E98" s="22" t="s">
        <v>66</v>
      </c>
      <c r="F98" s="22" t="s">
        <v>189</v>
      </c>
      <c r="G98" s="22">
        <v>2090</v>
      </c>
      <c r="H98" s="22" t="s">
        <v>190</v>
      </c>
      <c r="I98" s="23">
        <v>660</v>
      </c>
      <c r="J98" s="23">
        <v>0</v>
      </c>
      <c r="K98" s="23">
        <v>1320</v>
      </c>
      <c r="L98" s="24">
        <v>900</v>
      </c>
      <c r="M98" s="24">
        <v>69</v>
      </c>
      <c r="N98" s="24">
        <v>1800</v>
      </c>
      <c r="O98" s="23">
        <v>300</v>
      </c>
      <c r="P98" s="23">
        <v>0</v>
      </c>
      <c r="Q98" s="23">
        <v>600</v>
      </c>
      <c r="R98" s="24">
        <v>1200</v>
      </c>
      <c r="S98" s="24">
        <v>57</v>
      </c>
      <c r="T98" s="24">
        <v>2400</v>
      </c>
      <c r="U98" s="23">
        <v>1000</v>
      </c>
      <c r="V98" s="23">
        <v>0</v>
      </c>
      <c r="W98" s="23">
        <v>2000</v>
      </c>
      <c r="X98" s="24">
        <v>600</v>
      </c>
      <c r="Y98" s="24">
        <v>0</v>
      </c>
      <c r="Z98" s="24">
        <v>1200</v>
      </c>
      <c r="AA98" s="23">
        <v>1170</v>
      </c>
      <c r="AB98" s="23">
        <v>0</v>
      </c>
      <c r="AC98" s="23">
        <v>2340</v>
      </c>
      <c r="AD98" s="24">
        <v>2520</v>
      </c>
      <c r="AE98" s="24">
        <v>25</v>
      </c>
      <c r="AF98" s="24">
        <v>5040</v>
      </c>
      <c r="AG98" s="25">
        <f>VLOOKUP(A98,'[1]15 MAPA DE LEITO (USO CAF)'!$D$2:$I$948,6,0)</f>
        <v>13</v>
      </c>
      <c r="AH98" s="25">
        <f>VLOOKUP(A98,[2]taxaOcupacaoCOVID19_CAF_2021_6_!$E$4:$O$916,11,0)</f>
        <v>13</v>
      </c>
      <c r="AI98" s="26">
        <f>VLOOKUP(A98,[2]taxaOcupacaoCOVID19_CAF_2021_6_!$E$4:$Q$916,13,0)</f>
        <v>0.30769230769230771</v>
      </c>
      <c r="AJ98" s="25">
        <f t="shared" si="16"/>
        <v>13</v>
      </c>
      <c r="AK98" s="20">
        <f t="shared" si="21"/>
        <v>4</v>
      </c>
      <c r="AL98" s="27">
        <f t="shared" si="13"/>
        <v>1.9106344174736202E-3</v>
      </c>
      <c r="AM98" s="9">
        <f t="shared" si="18"/>
        <v>171.95709757262583</v>
      </c>
      <c r="AN98" s="5">
        <v>10</v>
      </c>
      <c r="AO98" s="5">
        <f t="shared" si="19"/>
        <v>170</v>
      </c>
      <c r="AQ98" s="7">
        <f t="shared" si="20"/>
        <v>1150</v>
      </c>
    </row>
    <row r="99" spans="1:43" ht="63.75" x14ac:dyDescent="0.25">
      <c r="A99" s="20">
        <v>2749319</v>
      </c>
      <c r="B99" s="20">
        <v>61699567008924</v>
      </c>
      <c r="C99" s="21" t="s">
        <v>280</v>
      </c>
      <c r="D99" s="22" t="s">
        <v>90</v>
      </c>
      <c r="E99" s="22" t="s">
        <v>140</v>
      </c>
      <c r="F99" s="22" t="s">
        <v>189</v>
      </c>
      <c r="G99" s="22">
        <v>2061</v>
      </c>
      <c r="H99" s="22" t="s">
        <v>190</v>
      </c>
      <c r="I99" s="23">
        <v>9720</v>
      </c>
      <c r="J99" s="23">
        <v>170</v>
      </c>
      <c r="K99" s="23">
        <v>9720</v>
      </c>
      <c r="L99" s="24">
        <v>4860</v>
      </c>
      <c r="M99" s="24">
        <v>7</v>
      </c>
      <c r="N99" s="24">
        <v>4860</v>
      </c>
      <c r="O99" s="23">
        <v>4860</v>
      </c>
      <c r="P99" s="23">
        <v>965</v>
      </c>
      <c r="Q99" s="23">
        <v>4860</v>
      </c>
      <c r="R99" s="24">
        <v>2430</v>
      </c>
      <c r="S99" s="24">
        <v>100</v>
      </c>
      <c r="T99" s="24">
        <v>2430</v>
      </c>
      <c r="U99" s="23">
        <v>9000</v>
      </c>
      <c r="V99" s="23">
        <v>3</v>
      </c>
      <c r="W99" s="23">
        <v>9000</v>
      </c>
      <c r="X99" s="24">
        <v>120</v>
      </c>
      <c r="Y99" s="24">
        <v>0</v>
      </c>
      <c r="Z99" s="24">
        <v>120</v>
      </c>
      <c r="AA99" s="23">
        <v>510</v>
      </c>
      <c r="AB99" s="23">
        <v>2</v>
      </c>
      <c r="AC99" s="23">
        <v>510</v>
      </c>
      <c r="AD99" s="24">
        <v>4860</v>
      </c>
      <c r="AE99" s="24">
        <v>1261</v>
      </c>
      <c r="AF99" s="24">
        <v>4860</v>
      </c>
      <c r="AG99" s="25">
        <f>VLOOKUP(A99,'[1]15 MAPA DE LEITO (USO CAF)'!$D$2:$I$948,6,0)</f>
        <v>55</v>
      </c>
      <c r="AH99" s="25">
        <f>VLOOKUP(A99,[2]taxaOcupacaoCOVID19_CAF_2021_6_!$E$4:$O$916,11,0)</f>
        <v>45</v>
      </c>
      <c r="AI99" s="26">
        <f>VLOOKUP(A99,[2]taxaOcupacaoCOVID19_CAF_2021_6_!$E$4:$Q$916,13,0)</f>
        <v>0.8</v>
      </c>
      <c r="AJ99" s="25">
        <f t="shared" si="16"/>
        <v>55</v>
      </c>
      <c r="AK99" s="20">
        <f t="shared" si="21"/>
        <v>44</v>
      </c>
      <c r="AL99" s="27">
        <f t="shared" si="13"/>
        <v>1.4069217074123931E-2</v>
      </c>
      <c r="AM99" s="9">
        <f t="shared" si="18"/>
        <v>1266.2295366711537</v>
      </c>
      <c r="AN99" s="5">
        <v>10</v>
      </c>
      <c r="AO99" s="5">
        <f t="shared" si="19"/>
        <v>1270</v>
      </c>
      <c r="AQ99" s="7">
        <f t="shared" si="20"/>
        <v>8450</v>
      </c>
    </row>
    <row r="100" spans="1:43" ht="51" x14ac:dyDescent="0.25">
      <c r="A100" s="20">
        <v>2751976</v>
      </c>
      <c r="B100" s="20">
        <v>60742616001565</v>
      </c>
      <c r="C100" s="21" t="s">
        <v>282</v>
      </c>
      <c r="D100" s="22" t="s">
        <v>48</v>
      </c>
      <c r="E100" s="22" t="s">
        <v>52</v>
      </c>
      <c r="F100" s="22" t="s">
        <v>189</v>
      </c>
      <c r="G100" s="22">
        <v>2745</v>
      </c>
      <c r="H100" s="22" t="s">
        <v>190</v>
      </c>
      <c r="I100" s="23">
        <v>600</v>
      </c>
      <c r="J100" s="23">
        <v>35</v>
      </c>
      <c r="K100" s="23">
        <v>1200</v>
      </c>
      <c r="L100" s="24">
        <v>0</v>
      </c>
      <c r="M100" s="24">
        <v>0</v>
      </c>
      <c r="N100" s="24">
        <v>0</v>
      </c>
      <c r="O100" s="23">
        <v>200</v>
      </c>
      <c r="P100" s="23">
        <v>0</v>
      </c>
      <c r="Q100" s="23">
        <v>400</v>
      </c>
      <c r="R100" s="24">
        <v>0</v>
      </c>
      <c r="S100" s="24">
        <v>0</v>
      </c>
      <c r="T100" s="24">
        <v>0</v>
      </c>
      <c r="U100" s="23">
        <v>6000</v>
      </c>
      <c r="V100" s="23">
        <v>109</v>
      </c>
      <c r="W100" s="23">
        <v>12000</v>
      </c>
      <c r="X100" s="24">
        <v>0</v>
      </c>
      <c r="Y100" s="24">
        <v>0</v>
      </c>
      <c r="Z100" s="24">
        <v>0</v>
      </c>
      <c r="AA100" s="23">
        <v>2500</v>
      </c>
      <c r="AB100" s="23">
        <v>107</v>
      </c>
      <c r="AC100" s="23">
        <v>5000</v>
      </c>
      <c r="AD100" s="24">
        <v>400</v>
      </c>
      <c r="AE100" s="24">
        <v>28</v>
      </c>
      <c r="AF100" s="24">
        <v>800</v>
      </c>
      <c r="AG100" s="25">
        <f>VLOOKUP(A100,'[1]15 MAPA DE LEITO (USO CAF)'!$D$2:$I$948,6,0)</f>
        <v>0</v>
      </c>
      <c r="AH100" s="25">
        <f>VLOOKUP(A100,[2]taxaOcupacaoCOVID19_CAF_2021_6_!$E$4:$O$916,11,0)</f>
        <v>0</v>
      </c>
      <c r="AI100" s="26" t="e">
        <f>VLOOKUP(A100,[2]taxaOcupacaoCOVID19_CAF_2021_6_!$E$4:$Q$916,13,0)</f>
        <v>#DIV/0!</v>
      </c>
      <c r="AJ100" s="25">
        <f t="shared" si="16"/>
        <v>0</v>
      </c>
      <c r="AK100" s="20">
        <f t="shared" ref="AK100" si="25">AJ100</f>
        <v>0</v>
      </c>
      <c r="AL100" s="27">
        <f t="shared" si="13"/>
        <v>1.736940379521473E-3</v>
      </c>
      <c r="AM100" s="9">
        <f t="shared" si="18"/>
        <v>156.32463415693258</v>
      </c>
      <c r="AN100" s="5">
        <v>10</v>
      </c>
      <c r="AO100" s="5">
        <f t="shared" si="19"/>
        <v>160</v>
      </c>
      <c r="AQ100" s="7">
        <f t="shared" si="20"/>
        <v>1040</v>
      </c>
    </row>
    <row r="101" spans="1:43" ht="38.25" x14ac:dyDescent="0.25">
      <c r="A101" s="20">
        <v>2786680</v>
      </c>
      <c r="B101" s="20">
        <v>46392148003054</v>
      </c>
      <c r="C101" s="21" t="s">
        <v>283</v>
      </c>
      <c r="D101" s="22" t="s">
        <v>48</v>
      </c>
      <c r="E101" s="22" t="s">
        <v>52</v>
      </c>
      <c r="F101" s="22" t="s">
        <v>189</v>
      </c>
      <c r="G101" s="22">
        <v>2108</v>
      </c>
      <c r="H101" s="22" t="s">
        <v>190</v>
      </c>
      <c r="I101" s="23">
        <v>2954</v>
      </c>
      <c r="J101" s="23">
        <v>0</v>
      </c>
      <c r="K101" s="23">
        <v>5908</v>
      </c>
      <c r="L101" s="24">
        <v>1477</v>
      </c>
      <c r="M101" s="24">
        <v>304</v>
      </c>
      <c r="N101" s="24">
        <v>2954</v>
      </c>
      <c r="O101" s="23">
        <v>500</v>
      </c>
      <c r="P101" s="23">
        <v>0</v>
      </c>
      <c r="Q101" s="23">
        <v>1000</v>
      </c>
      <c r="R101" s="24">
        <v>250</v>
      </c>
      <c r="S101" s="24">
        <v>0</v>
      </c>
      <c r="T101" s="24">
        <v>500</v>
      </c>
      <c r="U101" s="23">
        <v>7409</v>
      </c>
      <c r="V101" s="23">
        <v>1436</v>
      </c>
      <c r="W101" s="23">
        <v>14818</v>
      </c>
      <c r="X101" s="24">
        <v>0</v>
      </c>
      <c r="Y101" s="24">
        <v>0</v>
      </c>
      <c r="Z101" s="24">
        <v>0</v>
      </c>
      <c r="AA101" s="23">
        <v>2361</v>
      </c>
      <c r="AB101" s="23">
        <v>588</v>
      </c>
      <c r="AC101" s="23">
        <v>4722</v>
      </c>
      <c r="AD101" s="24">
        <v>1397</v>
      </c>
      <c r="AE101" s="24">
        <v>662</v>
      </c>
      <c r="AF101" s="24">
        <v>2794</v>
      </c>
      <c r="AG101" s="25">
        <f>VLOOKUP(A101,'[1]15 MAPA DE LEITO (USO CAF)'!$D$2:$I$948,6,0)</f>
        <v>30</v>
      </c>
      <c r="AH101" s="25">
        <f>VLOOKUP(A101,[2]taxaOcupacaoCOVID19_CAF_2021_6_!$E$4:$O$916,11,0)</f>
        <v>4</v>
      </c>
      <c r="AI101" s="26">
        <f>VLOOKUP(A101,[2]taxaOcupacaoCOVID19_CAF_2021_6_!$E$4:$Q$916,13,0)</f>
        <v>1</v>
      </c>
      <c r="AJ101" s="25">
        <f t="shared" si="16"/>
        <v>30</v>
      </c>
      <c r="AK101" s="20">
        <f t="shared" si="21"/>
        <v>30</v>
      </c>
      <c r="AL101" s="27">
        <f t="shared" ref="AL101:AL132" si="26">(K101*100%)/$K$177</f>
        <v>8.5515364685107183E-3</v>
      </c>
      <c r="AM101" s="9">
        <f t="shared" si="18"/>
        <v>769.6382821659646</v>
      </c>
      <c r="AN101" s="5">
        <v>10</v>
      </c>
      <c r="AO101" s="5">
        <f t="shared" si="19"/>
        <v>770</v>
      </c>
      <c r="AQ101" s="7">
        <f t="shared" si="20"/>
        <v>5138</v>
      </c>
    </row>
    <row r="102" spans="1:43" ht="38.25" x14ac:dyDescent="0.25">
      <c r="A102" s="20">
        <v>2792346</v>
      </c>
      <c r="B102" s="20">
        <v>46341038000129</v>
      </c>
      <c r="C102" s="21" t="s">
        <v>284</v>
      </c>
      <c r="D102" s="22" t="s">
        <v>147</v>
      </c>
      <c r="E102" s="22" t="s">
        <v>147</v>
      </c>
      <c r="F102" s="22" t="s">
        <v>189</v>
      </c>
      <c r="G102" s="22">
        <v>2321</v>
      </c>
      <c r="H102" s="22" t="s">
        <v>190</v>
      </c>
      <c r="I102" s="23">
        <v>500</v>
      </c>
      <c r="J102" s="23">
        <v>0</v>
      </c>
      <c r="K102" s="23">
        <v>1000</v>
      </c>
      <c r="L102" s="24">
        <v>1000</v>
      </c>
      <c r="M102" s="24">
        <v>100</v>
      </c>
      <c r="N102" s="24">
        <v>2000</v>
      </c>
      <c r="O102" s="23">
        <v>1000</v>
      </c>
      <c r="P102" s="23">
        <v>80</v>
      </c>
      <c r="Q102" s="23">
        <v>2000</v>
      </c>
      <c r="R102" s="24">
        <v>0</v>
      </c>
      <c r="S102" s="24">
        <v>0</v>
      </c>
      <c r="T102" s="24">
        <v>0</v>
      </c>
      <c r="U102" s="23">
        <v>2000</v>
      </c>
      <c r="V102" s="23">
        <v>1420</v>
      </c>
      <c r="W102" s="23">
        <v>4000</v>
      </c>
      <c r="X102" s="24">
        <v>0</v>
      </c>
      <c r="Y102" s="24">
        <v>0</v>
      </c>
      <c r="Z102" s="24">
        <v>0</v>
      </c>
      <c r="AA102" s="23">
        <v>50</v>
      </c>
      <c r="AB102" s="23">
        <v>0</v>
      </c>
      <c r="AC102" s="23">
        <v>100</v>
      </c>
      <c r="AD102" s="24">
        <v>1500</v>
      </c>
      <c r="AE102" s="24">
        <v>300</v>
      </c>
      <c r="AF102" s="24">
        <v>3000</v>
      </c>
      <c r="AG102" s="25">
        <f>VLOOKUP(A102,'[1]15 MAPA DE LEITO (USO CAF)'!$D$2:$I$948,6,0)</f>
        <v>20</v>
      </c>
      <c r="AH102" s="25">
        <f>VLOOKUP(A102,[2]taxaOcupacaoCOVID19_CAF_2021_6_!$E$4:$O$916,11,0)</f>
        <v>30</v>
      </c>
      <c r="AI102" s="26">
        <f>VLOOKUP(A102,[2]taxaOcupacaoCOVID19_CAF_2021_6_!$E$4:$Q$916,13,0)</f>
        <v>1</v>
      </c>
      <c r="AJ102" s="25">
        <f t="shared" si="16"/>
        <v>30</v>
      </c>
      <c r="AK102" s="20">
        <f t="shared" si="21"/>
        <v>30</v>
      </c>
      <c r="AL102" s="27">
        <f t="shared" si="26"/>
        <v>1.4474503162678941E-3</v>
      </c>
      <c r="AM102" s="9">
        <f t="shared" si="18"/>
        <v>130.27052846411047</v>
      </c>
      <c r="AN102" s="5">
        <v>10</v>
      </c>
      <c r="AO102" s="5">
        <f t="shared" si="19"/>
        <v>130</v>
      </c>
      <c r="AQ102" s="7">
        <f t="shared" si="20"/>
        <v>870</v>
      </c>
    </row>
    <row r="103" spans="1:43" ht="25.5" x14ac:dyDescent="0.25">
      <c r="A103" s="20">
        <v>2793512</v>
      </c>
      <c r="B103" s="20">
        <v>11680230000165</v>
      </c>
      <c r="C103" s="21" t="s">
        <v>285</v>
      </c>
      <c r="D103" s="22" t="s">
        <v>113</v>
      </c>
      <c r="E103" s="22" t="s">
        <v>286</v>
      </c>
      <c r="F103" s="22" t="s">
        <v>189</v>
      </c>
      <c r="G103" s="22">
        <v>2644</v>
      </c>
      <c r="H103" s="22" t="s">
        <v>190</v>
      </c>
      <c r="I103" s="23">
        <v>0</v>
      </c>
      <c r="J103" s="23">
        <v>0</v>
      </c>
      <c r="K103" s="23">
        <v>200</v>
      </c>
      <c r="L103" s="24">
        <v>0</v>
      </c>
      <c r="M103" s="24">
        <v>0</v>
      </c>
      <c r="N103" s="24">
        <v>100</v>
      </c>
      <c r="O103" s="23">
        <v>0</v>
      </c>
      <c r="P103" s="23">
        <v>0</v>
      </c>
      <c r="Q103" s="23">
        <v>100</v>
      </c>
      <c r="R103" s="24">
        <v>0</v>
      </c>
      <c r="S103" s="24">
        <v>0</v>
      </c>
      <c r="T103" s="24">
        <v>80</v>
      </c>
      <c r="U103" s="23">
        <v>100</v>
      </c>
      <c r="V103" s="23">
        <v>0</v>
      </c>
      <c r="W103" s="23">
        <v>250</v>
      </c>
      <c r="X103" s="24">
        <v>0</v>
      </c>
      <c r="Y103" s="24">
        <v>0</v>
      </c>
      <c r="Z103" s="24">
        <v>58</v>
      </c>
      <c r="AA103" s="23">
        <v>0</v>
      </c>
      <c r="AB103" s="23">
        <v>0</v>
      </c>
      <c r="AC103" s="23">
        <v>200</v>
      </c>
      <c r="AD103" s="24">
        <v>0</v>
      </c>
      <c r="AE103" s="24">
        <v>0</v>
      </c>
      <c r="AF103" s="24">
        <v>100</v>
      </c>
      <c r="AG103" s="25">
        <f>VLOOKUP(A103,'[1]15 MAPA DE LEITO (USO CAF)'!$D$2:$I$948,6,0)</f>
        <v>1</v>
      </c>
      <c r="AH103" s="25" t="e">
        <f>VLOOKUP(A103,[2]taxaOcupacaoCOVID19_CAF_2021_6_!$E$4:$O$916,11,0)</f>
        <v>#N/A</v>
      </c>
      <c r="AI103" s="26" t="e">
        <f>VLOOKUP(A103,[2]taxaOcupacaoCOVID19_CAF_2021_6_!$E$4:$Q$916,13,0)</f>
        <v>#N/A</v>
      </c>
      <c r="AJ103" s="25">
        <f>AG103</f>
        <v>1</v>
      </c>
      <c r="AK103" s="20">
        <f>AJ103</f>
        <v>1</v>
      </c>
      <c r="AL103" s="27">
        <f t="shared" si="26"/>
        <v>2.894900632535788E-4</v>
      </c>
      <c r="AM103" s="9">
        <f t="shared" si="18"/>
        <v>26.054105692822091</v>
      </c>
      <c r="AN103" s="5">
        <v>10</v>
      </c>
      <c r="AO103" s="5">
        <f t="shared" si="19"/>
        <v>30</v>
      </c>
      <c r="AQ103" s="7">
        <f t="shared" si="20"/>
        <v>170</v>
      </c>
    </row>
    <row r="104" spans="1:43" ht="38.25" x14ac:dyDescent="0.25">
      <c r="A104" s="20">
        <v>2825260</v>
      </c>
      <c r="B104" s="20" t="s">
        <v>287</v>
      </c>
      <c r="C104" s="28" t="s">
        <v>288</v>
      </c>
      <c r="D104" s="22" t="s">
        <v>86</v>
      </c>
      <c r="E104" s="22" t="s">
        <v>121</v>
      </c>
      <c r="F104" s="22" t="s">
        <v>189</v>
      </c>
      <c r="G104" s="22">
        <v>2368</v>
      </c>
      <c r="H104" s="22" t="s">
        <v>190</v>
      </c>
      <c r="I104" s="29">
        <v>300</v>
      </c>
      <c r="J104" s="29">
        <v>0</v>
      </c>
      <c r="K104" s="29">
        <v>600</v>
      </c>
      <c r="L104" s="24">
        <v>350</v>
      </c>
      <c r="M104" s="24">
        <v>2</v>
      </c>
      <c r="N104" s="24">
        <v>700</v>
      </c>
      <c r="O104" s="23">
        <v>250</v>
      </c>
      <c r="P104" s="23">
        <v>140</v>
      </c>
      <c r="Q104" s="23">
        <v>500</v>
      </c>
      <c r="R104" s="24">
        <v>300</v>
      </c>
      <c r="S104" s="24">
        <v>0</v>
      </c>
      <c r="T104" s="24">
        <v>600</v>
      </c>
      <c r="U104" s="23">
        <v>5500</v>
      </c>
      <c r="V104" s="23">
        <v>0</v>
      </c>
      <c r="W104" s="23">
        <v>11000</v>
      </c>
      <c r="X104" s="24">
        <v>2000</v>
      </c>
      <c r="Y104" s="24">
        <v>0</v>
      </c>
      <c r="Z104" s="24">
        <v>4000</v>
      </c>
      <c r="AA104" s="23">
        <v>5000</v>
      </c>
      <c r="AB104" s="23">
        <v>0</v>
      </c>
      <c r="AC104" s="23">
        <v>10000</v>
      </c>
      <c r="AD104" s="24">
        <v>400</v>
      </c>
      <c r="AE104" s="24">
        <v>15</v>
      </c>
      <c r="AF104" s="24">
        <v>800</v>
      </c>
      <c r="AG104" s="25">
        <f>VLOOKUP(A104,'[1]15 MAPA DE LEITO (USO CAF)'!$D$2:$I$948,6,0)</f>
        <v>20</v>
      </c>
      <c r="AH104" s="25">
        <f>VLOOKUP(A104,[2]taxaOcupacaoCOVID19_CAF_2021_6_!$E$4:$O$916,11,0)</f>
        <v>15</v>
      </c>
      <c r="AI104" s="26">
        <f>VLOOKUP(A104,[2]taxaOcupacaoCOVID19_CAF_2021_6_!$E$4:$Q$916,13,0)</f>
        <v>0.93333333333333335</v>
      </c>
      <c r="AJ104" s="25">
        <f t="shared" si="16"/>
        <v>20</v>
      </c>
      <c r="AK104" s="20">
        <f t="shared" si="21"/>
        <v>18.666666666666668</v>
      </c>
      <c r="AL104" s="27">
        <f t="shared" si="26"/>
        <v>8.6847018976073651E-4</v>
      </c>
      <c r="AM104" s="9">
        <f t="shared" si="18"/>
        <v>78.162317078466288</v>
      </c>
      <c r="AN104" s="5">
        <v>10</v>
      </c>
      <c r="AO104" s="5">
        <f t="shared" si="19"/>
        <v>80</v>
      </c>
      <c r="AQ104" s="7">
        <f t="shared" si="20"/>
        <v>520</v>
      </c>
    </row>
    <row r="105" spans="1:43" ht="51" x14ac:dyDescent="0.25">
      <c r="A105" s="20">
        <v>3212130</v>
      </c>
      <c r="B105" s="20">
        <v>61699567000354</v>
      </c>
      <c r="C105" s="21" t="s">
        <v>291</v>
      </c>
      <c r="D105" s="22" t="s">
        <v>48</v>
      </c>
      <c r="E105" s="22" t="s">
        <v>52</v>
      </c>
      <c r="F105" s="22" t="s">
        <v>189</v>
      </c>
      <c r="G105" s="22">
        <v>2058</v>
      </c>
      <c r="H105" s="22" t="s">
        <v>190</v>
      </c>
      <c r="I105" s="23">
        <v>5500</v>
      </c>
      <c r="J105" s="23">
        <v>0</v>
      </c>
      <c r="K105" s="23">
        <v>11000</v>
      </c>
      <c r="L105" s="24">
        <v>0</v>
      </c>
      <c r="M105" s="24">
        <v>0</v>
      </c>
      <c r="N105" s="24">
        <v>0</v>
      </c>
      <c r="O105" s="23">
        <v>3000</v>
      </c>
      <c r="P105" s="23">
        <v>0</v>
      </c>
      <c r="Q105" s="23">
        <v>6000</v>
      </c>
      <c r="R105" s="24">
        <v>0</v>
      </c>
      <c r="S105" s="24">
        <v>0</v>
      </c>
      <c r="T105" s="24">
        <v>0</v>
      </c>
      <c r="U105" s="23">
        <v>15000</v>
      </c>
      <c r="V105" s="23">
        <v>0</v>
      </c>
      <c r="W105" s="23">
        <v>30000</v>
      </c>
      <c r="X105" s="24">
        <v>0</v>
      </c>
      <c r="Y105" s="24">
        <v>0</v>
      </c>
      <c r="Z105" s="24">
        <v>0</v>
      </c>
      <c r="AA105" s="23">
        <v>14500</v>
      </c>
      <c r="AB105" s="23">
        <v>1000</v>
      </c>
      <c r="AC105" s="23">
        <v>29000</v>
      </c>
      <c r="AD105" s="24">
        <v>2000</v>
      </c>
      <c r="AE105" s="24">
        <v>20</v>
      </c>
      <c r="AF105" s="24">
        <v>4000</v>
      </c>
      <c r="AG105" s="25">
        <f>VLOOKUP(A105,'[1]15 MAPA DE LEITO (USO CAF)'!$D$2:$I$948,6,0)</f>
        <v>40</v>
      </c>
      <c r="AH105" s="25">
        <f>VLOOKUP(A105,[2]taxaOcupacaoCOVID19_CAF_2021_6_!$E$4:$O$916,11,0)</f>
        <v>30</v>
      </c>
      <c r="AI105" s="26">
        <f>VLOOKUP(A105,[2]taxaOcupacaoCOVID19_CAF_2021_6_!$E$4:$Q$916,13,0)</f>
        <v>1</v>
      </c>
      <c r="AJ105" s="25">
        <f t="shared" si="16"/>
        <v>40</v>
      </c>
      <c r="AK105" s="20">
        <f t="shared" si="21"/>
        <v>40</v>
      </c>
      <c r="AL105" s="27">
        <f t="shared" si="26"/>
        <v>1.5921953478946836E-2</v>
      </c>
      <c r="AM105" s="9">
        <f t="shared" si="18"/>
        <v>1432.9758131052154</v>
      </c>
      <c r="AN105" s="5">
        <v>10</v>
      </c>
      <c r="AO105" s="5">
        <f t="shared" si="19"/>
        <v>1430</v>
      </c>
      <c r="AQ105" s="7">
        <f t="shared" si="20"/>
        <v>9570</v>
      </c>
    </row>
    <row r="106" spans="1:43" ht="25.5" x14ac:dyDescent="0.25">
      <c r="A106" s="20">
        <v>3636429</v>
      </c>
      <c r="B106" s="20">
        <v>44477909000100</v>
      </c>
      <c r="C106" s="21" t="s">
        <v>292</v>
      </c>
      <c r="D106" s="22" t="s">
        <v>73</v>
      </c>
      <c r="E106" s="22" t="s">
        <v>184</v>
      </c>
      <c r="F106" s="22" t="s">
        <v>189</v>
      </c>
      <c r="G106" s="22">
        <v>2461</v>
      </c>
      <c r="H106" s="22" t="s">
        <v>190</v>
      </c>
      <c r="I106" s="23">
        <v>2800</v>
      </c>
      <c r="J106" s="23">
        <v>4</v>
      </c>
      <c r="K106" s="23">
        <v>2800</v>
      </c>
      <c r="L106" s="24">
        <v>2100</v>
      </c>
      <c r="M106" s="24">
        <v>5</v>
      </c>
      <c r="N106" s="24">
        <v>2100</v>
      </c>
      <c r="O106" s="23">
        <v>2070</v>
      </c>
      <c r="P106" s="23">
        <v>3</v>
      </c>
      <c r="Q106" s="23">
        <v>2070</v>
      </c>
      <c r="R106" s="24">
        <v>3450</v>
      </c>
      <c r="S106" s="24">
        <v>5</v>
      </c>
      <c r="T106" s="24">
        <v>3450</v>
      </c>
      <c r="U106" s="23">
        <v>4680</v>
      </c>
      <c r="V106" s="23">
        <v>78</v>
      </c>
      <c r="W106" s="23">
        <v>4680</v>
      </c>
      <c r="X106" s="24">
        <v>600</v>
      </c>
      <c r="Y106" s="24">
        <v>2</v>
      </c>
      <c r="Z106" s="24">
        <v>600</v>
      </c>
      <c r="AA106" s="23">
        <v>850</v>
      </c>
      <c r="AB106" s="23">
        <v>1</v>
      </c>
      <c r="AC106" s="23">
        <v>850</v>
      </c>
      <c r="AD106" s="24">
        <v>3450</v>
      </c>
      <c r="AE106" s="24">
        <v>5</v>
      </c>
      <c r="AF106" s="24">
        <v>3450</v>
      </c>
      <c r="AG106" s="25">
        <f>VLOOKUP(A106,'[1]15 MAPA DE LEITO (USO CAF)'!$D$2:$I$948,6,0)</f>
        <v>5</v>
      </c>
      <c r="AH106" s="25" t="e">
        <f>VLOOKUP(A106,[2]taxaOcupacaoCOVID19_CAF_2021_6_!$E$4:$O$916,11,0)</f>
        <v>#N/A</v>
      </c>
      <c r="AI106" s="26" t="e">
        <f>VLOOKUP(A106,[2]taxaOcupacaoCOVID19_CAF_2021_6_!$E$4:$Q$916,13,0)</f>
        <v>#N/A</v>
      </c>
      <c r="AJ106" s="25">
        <f t="shared" ref="AJ106" si="27">AG106</f>
        <v>5</v>
      </c>
      <c r="AK106" s="20">
        <f t="shared" ref="AK106" si="28">AJ106</f>
        <v>5</v>
      </c>
      <c r="AL106" s="27">
        <f t="shared" si="26"/>
        <v>4.0528608855501039E-3</v>
      </c>
      <c r="AM106" s="9">
        <f t="shared" si="18"/>
        <v>364.75747969950936</v>
      </c>
      <c r="AN106" s="5">
        <v>10</v>
      </c>
      <c r="AO106" s="5">
        <f t="shared" si="19"/>
        <v>360</v>
      </c>
      <c r="AQ106" s="7">
        <f t="shared" si="20"/>
        <v>2440</v>
      </c>
    </row>
    <row r="107" spans="1:43" ht="38.25" x14ac:dyDescent="0.25">
      <c r="A107" s="20">
        <v>5420938</v>
      </c>
      <c r="B107" s="20">
        <v>60742616001301</v>
      </c>
      <c r="C107" s="21" t="s">
        <v>297</v>
      </c>
      <c r="D107" s="22" t="s">
        <v>48</v>
      </c>
      <c r="E107" s="22" t="s">
        <v>52</v>
      </c>
      <c r="F107" s="22" t="s">
        <v>189</v>
      </c>
      <c r="G107" s="22">
        <v>2109</v>
      </c>
      <c r="H107" s="22" t="s">
        <v>190</v>
      </c>
      <c r="I107" s="23">
        <v>3000</v>
      </c>
      <c r="J107" s="23">
        <v>100</v>
      </c>
      <c r="K107" s="23">
        <v>6000</v>
      </c>
      <c r="L107" s="24">
        <v>1500</v>
      </c>
      <c r="M107" s="24">
        <v>100</v>
      </c>
      <c r="N107" s="24">
        <v>3000</v>
      </c>
      <c r="O107" s="23">
        <v>0</v>
      </c>
      <c r="P107" s="23">
        <v>0</v>
      </c>
      <c r="Q107" s="23">
        <v>0</v>
      </c>
      <c r="R107" s="24">
        <v>0</v>
      </c>
      <c r="S107" s="24">
        <v>0</v>
      </c>
      <c r="T107" s="24">
        <v>0</v>
      </c>
      <c r="U107" s="23">
        <v>10500</v>
      </c>
      <c r="V107" s="23">
        <v>8573</v>
      </c>
      <c r="W107" s="23">
        <v>21000</v>
      </c>
      <c r="X107" s="24">
        <v>0</v>
      </c>
      <c r="Y107" s="24">
        <v>0</v>
      </c>
      <c r="Z107" s="24">
        <v>0</v>
      </c>
      <c r="AA107" s="23">
        <v>10152</v>
      </c>
      <c r="AB107" s="23">
        <v>1590</v>
      </c>
      <c r="AC107" s="23">
        <v>20304</v>
      </c>
      <c r="AD107" s="24">
        <v>3000</v>
      </c>
      <c r="AE107" s="24">
        <v>800</v>
      </c>
      <c r="AF107" s="24">
        <v>6000</v>
      </c>
      <c r="AG107" s="25">
        <f>VLOOKUP(A107,'[1]15 MAPA DE LEITO (USO CAF)'!$D$2:$I$948,6,0)</f>
        <v>58</v>
      </c>
      <c r="AH107" s="25">
        <f>VLOOKUP(A107,[2]taxaOcupacaoCOVID19_CAF_2021_6_!$E$4:$O$916,11,0)</f>
        <v>60</v>
      </c>
      <c r="AI107" s="26">
        <f>VLOOKUP(A107,[2]taxaOcupacaoCOVID19_CAF_2021_6_!$E$4:$Q$916,13,0)</f>
        <v>0.83333333333333337</v>
      </c>
      <c r="AJ107" s="25">
        <f t="shared" si="16"/>
        <v>60</v>
      </c>
      <c r="AK107" s="20">
        <f t="shared" si="21"/>
        <v>50</v>
      </c>
      <c r="AL107" s="27">
        <f t="shared" si="26"/>
        <v>8.6847018976073647E-3</v>
      </c>
      <c r="AM107" s="9">
        <f t="shared" si="18"/>
        <v>781.62317078466288</v>
      </c>
      <c r="AN107" s="5">
        <v>10</v>
      </c>
      <c r="AO107" s="5">
        <f t="shared" si="19"/>
        <v>780</v>
      </c>
      <c r="AQ107" s="7">
        <f t="shared" si="20"/>
        <v>5220</v>
      </c>
    </row>
    <row r="108" spans="1:43" ht="38.25" x14ac:dyDescent="0.25">
      <c r="A108" s="20">
        <v>5935857</v>
      </c>
      <c r="B108" s="20">
        <v>59307595000175</v>
      </c>
      <c r="C108" s="21" t="s">
        <v>298</v>
      </c>
      <c r="D108" s="22" t="s">
        <v>48</v>
      </c>
      <c r="E108" s="22" t="s">
        <v>260</v>
      </c>
      <c r="F108" s="22" t="s">
        <v>189</v>
      </c>
      <c r="G108" s="22">
        <v>2190</v>
      </c>
      <c r="H108" s="22" t="s">
        <v>190</v>
      </c>
      <c r="I108" s="23">
        <v>2000</v>
      </c>
      <c r="J108" s="23">
        <v>387</v>
      </c>
      <c r="K108" s="23">
        <v>4000</v>
      </c>
      <c r="L108" s="24">
        <v>0</v>
      </c>
      <c r="M108" s="24">
        <v>0</v>
      </c>
      <c r="N108" s="24">
        <v>0</v>
      </c>
      <c r="O108" s="23">
        <v>0</v>
      </c>
      <c r="P108" s="23">
        <v>0</v>
      </c>
      <c r="Q108" s="23">
        <v>0</v>
      </c>
      <c r="R108" s="24">
        <v>0</v>
      </c>
      <c r="S108" s="24">
        <v>0</v>
      </c>
      <c r="T108" s="24">
        <v>0</v>
      </c>
      <c r="U108" s="23">
        <v>4000</v>
      </c>
      <c r="V108" s="23">
        <v>0</v>
      </c>
      <c r="W108" s="23">
        <v>8000</v>
      </c>
      <c r="X108" s="24">
        <v>0</v>
      </c>
      <c r="Y108" s="24">
        <v>0</v>
      </c>
      <c r="Z108" s="24">
        <v>0</v>
      </c>
      <c r="AA108" s="23">
        <v>5000</v>
      </c>
      <c r="AB108" s="23">
        <v>2273</v>
      </c>
      <c r="AC108" s="23">
        <v>10000</v>
      </c>
      <c r="AD108" s="24">
        <v>1500</v>
      </c>
      <c r="AE108" s="24">
        <v>202</v>
      </c>
      <c r="AF108" s="24">
        <v>3000</v>
      </c>
      <c r="AG108" s="25">
        <f>VLOOKUP(A108,'[1]15 MAPA DE LEITO (USO CAF)'!$D$2:$I$948,6,0)</f>
        <v>19</v>
      </c>
      <c r="AH108" s="25">
        <f>VLOOKUP(A108,[2]taxaOcupacaoCOVID19_CAF_2021_6_!$E$4:$O$916,11,0)</f>
        <v>11</v>
      </c>
      <c r="AI108" s="26">
        <f>VLOOKUP(A108,[2]taxaOcupacaoCOVID19_CAF_2021_6_!$E$4:$Q$916,13,0)</f>
        <v>0.45454545454545453</v>
      </c>
      <c r="AJ108" s="25">
        <f t="shared" si="16"/>
        <v>19</v>
      </c>
      <c r="AK108" s="20">
        <f t="shared" si="21"/>
        <v>8.6363636363636367</v>
      </c>
      <c r="AL108" s="27">
        <f t="shared" si="26"/>
        <v>5.7898012650715765E-3</v>
      </c>
      <c r="AM108" s="9">
        <f t="shared" si="18"/>
        <v>521.08211385644188</v>
      </c>
      <c r="AN108" s="5">
        <v>10</v>
      </c>
      <c r="AO108" s="5">
        <f t="shared" si="19"/>
        <v>520</v>
      </c>
      <c r="AQ108" s="7">
        <f t="shared" si="20"/>
        <v>3480</v>
      </c>
    </row>
    <row r="109" spans="1:43" ht="38.25" x14ac:dyDescent="0.25">
      <c r="A109" s="20">
        <v>6020917</v>
      </c>
      <c r="B109" s="20">
        <v>57571275000879</v>
      </c>
      <c r="C109" s="21" t="s">
        <v>299</v>
      </c>
      <c r="D109" s="22" t="s">
        <v>48</v>
      </c>
      <c r="E109" s="22" t="s">
        <v>119</v>
      </c>
      <c r="F109" s="22" t="s">
        <v>189</v>
      </c>
      <c r="G109" s="22">
        <v>2116</v>
      </c>
      <c r="H109" s="22" t="s">
        <v>190</v>
      </c>
      <c r="I109" s="23">
        <v>150</v>
      </c>
      <c r="J109" s="23">
        <v>0</v>
      </c>
      <c r="K109" s="23">
        <v>300</v>
      </c>
      <c r="L109" s="24">
        <v>0</v>
      </c>
      <c r="M109" s="24">
        <v>0</v>
      </c>
      <c r="N109" s="24">
        <v>0</v>
      </c>
      <c r="O109" s="23">
        <v>0</v>
      </c>
      <c r="P109" s="23">
        <v>0</v>
      </c>
      <c r="Q109" s="23">
        <v>0</v>
      </c>
      <c r="R109" s="24">
        <v>0</v>
      </c>
      <c r="S109" s="24">
        <v>0</v>
      </c>
      <c r="T109" s="24">
        <v>0</v>
      </c>
      <c r="U109" s="23">
        <v>2000</v>
      </c>
      <c r="V109" s="23">
        <v>0</v>
      </c>
      <c r="W109" s="23">
        <v>3000</v>
      </c>
      <c r="X109" s="24">
        <v>0</v>
      </c>
      <c r="Y109" s="24">
        <v>0</v>
      </c>
      <c r="Z109" s="24">
        <v>0</v>
      </c>
      <c r="AA109" s="23">
        <v>300</v>
      </c>
      <c r="AB109" s="23">
        <v>100</v>
      </c>
      <c r="AC109" s="23">
        <v>300</v>
      </c>
      <c r="AD109" s="24">
        <v>400</v>
      </c>
      <c r="AE109" s="24">
        <v>0</v>
      </c>
      <c r="AF109" s="24">
        <v>1000</v>
      </c>
      <c r="AG109" s="25">
        <f>VLOOKUP(A109,'[1]15 MAPA DE LEITO (USO CAF)'!$D$2:$I$948,6,0)</f>
        <v>4</v>
      </c>
      <c r="AH109" s="25">
        <f>VLOOKUP(A109,[2]taxaOcupacaoCOVID19_CAF_2021_6_!$E$4:$O$916,11,0)</f>
        <v>3</v>
      </c>
      <c r="AI109" s="26">
        <f>VLOOKUP(A109,[2]taxaOcupacaoCOVID19_CAF_2021_6_!$E$4:$Q$916,13,0)</f>
        <v>0</v>
      </c>
      <c r="AJ109" s="25">
        <f t="shared" ref="AJ109:AJ140" si="29">IF(AG109&gt;AH109,AG109,AH109)</f>
        <v>4</v>
      </c>
      <c r="AK109" s="20">
        <f t="shared" ref="AK109:AK140" si="30">AJ109*AI109</f>
        <v>0</v>
      </c>
      <c r="AL109" s="27">
        <f t="shared" si="26"/>
        <v>4.3423509488036826E-4</v>
      </c>
      <c r="AM109" s="9">
        <f t="shared" ref="AM109:AM140" si="31">AL109*$D$2</f>
        <v>39.081158539233144</v>
      </c>
      <c r="AN109" s="5">
        <v>10</v>
      </c>
      <c r="AO109" s="5">
        <f t="shared" ref="AO109:AO140" si="32">MROUND(AM109,AN109)</f>
        <v>40</v>
      </c>
      <c r="AQ109" s="7">
        <f t="shared" ref="AQ109:AQ140" si="33">K109-AO109</f>
        <v>260</v>
      </c>
    </row>
    <row r="110" spans="1:43" ht="38.25" x14ac:dyDescent="0.25">
      <c r="A110" s="20">
        <v>6095666</v>
      </c>
      <c r="B110" s="20">
        <v>61699567001830</v>
      </c>
      <c r="C110" s="21" t="s">
        <v>300</v>
      </c>
      <c r="D110" s="22" t="s">
        <v>48</v>
      </c>
      <c r="E110" s="22" t="s">
        <v>211</v>
      </c>
      <c r="F110" s="22" t="s">
        <v>189</v>
      </c>
      <c r="G110" s="22">
        <v>2063</v>
      </c>
      <c r="H110" s="22" t="s">
        <v>190</v>
      </c>
      <c r="I110" s="23">
        <v>4415</v>
      </c>
      <c r="J110" s="23">
        <v>159</v>
      </c>
      <c r="K110" s="23">
        <v>8830</v>
      </c>
      <c r="L110" s="24">
        <v>0</v>
      </c>
      <c r="M110" s="24">
        <v>750</v>
      </c>
      <c r="N110" s="24">
        <v>0</v>
      </c>
      <c r="O110" s="23">
        <v>648</v>
      </c>
      <c r="P110" s="23">
        <v>330</v>
      </c>
      <c r="Q110" s="23">
        <v>1296</v>
      </c>
      <c r="R110" s="24">
        <v>0</v>
      </c>
      <c r="S110" s="24">
        <v>0</v>
      </c>
      <c r="T110" s="24">
        <v>0</v>
      </c>
      <c r="U110" s="23">
        <v>7855</v>
      </c>
      <c r="V110" s="23">
        <v>0</v>
      </c>
      <c r="W110" s="23">
        <v>15710</v>
      </c>
      <c r="X110" s="24">
        <v>0</v>
      </c>
      <c r="Y110" s="24">
        <v>0</v>
      </c>
      <c r="Z110" s="24">
        <v>0</v>
      </c>
      <c r="AA110" s="23">
        <v>6593</v>
      </c>
      <c r="AB110" s="23">
        <v>1367</v>
      </c>
      <c r="AC110" s="23">
        <v>13186</v>
      </c>
      <c r="AD110" s="24">
        <v>784</v>
      </c>
      <c r="AE110" s="24">
        <v>234</v>
      </c>
      <c r="AF110" s="24">
        <v>1568</v>
      </c>
      <c r="AG110" s="25">
        <f>VLOOKUP(A110,'[1]15 MAPA DE LEITO (USO CAF)'!$D$2:$I$948,6,0)</f>
        <v>72</v>
      </c>
      <c r="AH110" s="25">
        <f>VLOOKUP(A110,[2]taxaOcupacaoCOVID19_CAF_2021_6_!$E$4:$O$916,11,0)</f>
        <v>54</v>
      </c>
      <c r="AI110" s="26">
        <f>VLOOKUP(A110,[2]taxaOcupacaoCOVID19_CAF_2021_6_!$E$4:$Q$916,13,0)</f>
        <v>0.98148148148148151</v>
      </c>
      <c r="AJ110" s="25">
        <f t="shared" si="29"/>
        <v>72</v>
      </c>
      <c r="AK110" s="20">
        <f t="shared" si="30"/>
        <v>70.666666666666671</v>
      </c>
      <c r="AL110" s="27">
        <f t="shared" si="26"/>
        <v>1.2780986292645504E-2</v>
      </c>
      <c r="AM110" s="9">
        <f t="shared" si="31"/>
        <v>1150.2887663380955</v>
      </c>
      <c r="AN110" s="5">
        <v>10</v>
      </c>
      <c r="AO110" s="5">
        <f t="shared" si="32"/>
        <v>1150</v>
      </c>
      <c r="AQ110" s="7">
        <f t="shared" si="33"/>
        <v>7680</v>
      </c>
    </row>
    <row r="111" spans="1:43" ht="25.5" x14ac:dyDescent="0.25">
      <c r="A111" s="20">
        <v>6603378</v>
      </c>
      <c r="B111" s="20" t="s">
        <v>301</v>
      </c>
      <c r="C111" s="28" t="s">
        <v>302</v>
      </c>
      <c r="D111" s="22" t="s">
        <v>84</v>
      </c>
      <c r="E111" s="22" t="s">
        <v>303</v>
      </c>
      <c r="F111" s="22" t="s">
        <v>189</v>
      </c>
      <c r="G111" s="22">
        <v>2199</v>
      </c>
      <c r="H111" s="22" t="s">
        <v>190</v>
      </c>
      <c r="I111" s="29">
        <v>100</v>
      </c>
      <c r="J111" s="29">
        <v>0</v>
      </c>
      <c r="K111" s="29">
        <v>100</v>
      </c>
      <c r="L111" s="24">
        <v>100</v>
      </c>
      <c r="M111" s="24">
        <v>5</v>
      </c>
      <c r="N111" s="24">
        <v>200</v>
      </c>
      <c r="O111" s="23">
        <v>100</v>
      </c>
      <c r="P111" s="23">
        <v>0</v>
      </c>
      <c r="Q111" s="23">
        <v>200</v>
      </c>
      <c r="R111" s="24">
        <v>100</v>
      </c>
      <c r="S111" s="24">
        <v>0</v>
      </c>
      <c r="T111" s="24">
        <v>200</v>
      </c>
      <c r="U111" s="23">
        <v>100</v>
      </c>
      <c r="V111" s="23">
        <v>4</v>
      </c>
      <c r="W111" s="23">
        <v>200</v>
      </c>
      <c r="X111" s="24">
        <v>10</v>
      </c>
      <c r="Y111" s="24">
        <v>0</v>
      </c>
      <c r="Z111" s="24">
        <v>20</v>
      </c>
      <c r="AA111" s="23">
        <v>20</v>
      </c>
      <c r="AB111" s="23">
        <v>7</v>
      </c>
      <c r="AC111" s="23">
        <v>40</v>
      </c>
      <c r="AD111" s="24">
        <v>50</v>
      </c>
      <c r="AE111" s="24">
        <v>0</v>
      </c>
      <c r="AF111" s="24">
        <v>100</v>
      </c>
      <c r="AG111" s="25">
        <f>VLOOKUP(A111,'[1]15 MAPA DE LEITO (USO CAF)'!$D$2:$I$948,6,0)</f>
        <v>0</v>
      </c>
      <c r="AH111" s="25">
        <f>VLOOKUP(A111,[2]taxaOcupacaoCOVID19_CAF_2021_6_!$E$4:$O$916,11,0)</f>
        <v>0</v>
      </c>
      <c r="AI111" s="26" t="e">
        <f>VLOOKUP(A111,[2]taxaOcupacaoCOVID19_CAF_2021_6_!$E$4:$Q$916,13,0)</f>
        <v>#DIV/0!</v>
      </c>
      <c r="AJ111" s="25">
        <f t="shared" si="29"/>
        <v>0</v>
      </c>
      <c r="AK111" s="20">
        <f t="shared" ref="AK111" si="34">AJ111</f>
        <v>0</v>
      </c>
      <c r="AL111" s="27">
        <f t="shared" si="26"/>
        <v>1.447450316267894E-4</v>
      </c>
      <c r="AM111" s="9">
        <f t="shared" si="31"/>
        <v>13.027052846411046</v>
      </c>
      <c r="AN111" s="5">
        <v>10</v>
      </c>
      <c r="AO111" s="5">
        <v>20</v>
      </c>
      <c r="AQ111" s="7">
        <f t="shared" si="33"/>
        <v>80</v>
      </c>
    </row>
    <row r="112" spans="1:43" ht="38.25" x14ac:dyDescent="0.25">
      <c r="A112" s="20">
        <v>6938361</v>
      </c>
      <c r="B112" s="20">
        <v>59307595000175</v>
      </c>
      <c r="C112" s="21" t="s">
        <v>306</v>
      </c>
      <c r="D112" s="22" t="s">
        <v>48</v>
      </c>
      <c r="E112" s="22" t="s">
        <v>260</v>
      </c>
      <c r="F112" s="22" t="s">
        <v>189</v>
      </c>
      <c r="G112" s="22">
        <v>2272</v>
      </c>
      <c r="H112" s="22" t="s">
        <v>190</v>
      </c>
      <c r="I112" s="23">
        <v>300</v>
      </c>
      <c r="J112" s="23">
        <v>58</v>
      </c>
      <c r="K112" s="23">
        <v>600</v>
      </c>
      <c r="L112" s="24">
        <v>0</v>
      </c>
      <c r="M112" s="24">
        <v>0</v>
      </c>
      <c r="N112" s="24">
        <v>0</v>
      </c>
      <c r="O112" s="23">
        <v>0</v>
      </c>
      <c r="P112" s="23">
        <v>0</v>
      </c>
      <c r="Q112" s="23">
        <v>0</v>
      </c>
      <c r="R112" s="24">
        <v>0</v>
      </c>
      <c r="S112" s="24">
        <v>0</v>
      </c>
      <c r="T112" s="24">
        <v>0</v>
      </c>
      <c r="U112" s="23">
        <v>1000</v>
      </c>
      <c r="V112" s="23">
        <v>0</v>
      </c>
      <c r="W112" s="23">
        <v>2000</v>
      </c>
      <c r="X112" s="24">
        <v>0</v>
      </c>
      <c r="Y112" s="24">
        <v>0</v>
      </c>
      <c r="Z112" s="24">
        <v>0</v>
      </c>
      <c r="AA112" s="23">
        <v>1000</v>
      </c>
      <c r="AB112" s="23">
        <v>454</v>
      </c>
      <c r="AC112" s="23">
        <v>2000</v>
      </c>
      <c r="AD112" s="24">
        <v>600</v>
      </c>
      <c r="AE112" s="24">
        <v>81</v>
      </c>
      <c r="AF112" s="24">
        <v>1200</v>
      </c>
      <c r="AG112" s="25">
        <f>VLOOKUP(A112,'[1]15 MAPA DE LEITO (USO CAF)'!$D$2:$I$948,6,0)</f>
        <v>30</v>
      </c>
      <c r="AH112" s="25">
        <f>VLOOKUP(A112,[2]taxaOcupacaoCOVID19_CAF_2021_6_!$E$4:$O$916,11,0)</f>
        <v>30</v>
      </c>
      <c r="AI112" s="26">
        <f>VLOOKUP(A112,[2]taxaOcupacaoCOVID19_CAF_2021_6_!$E$4:$Q$916,13,0)</f>
        <v>0.3</v>
      </c>
      <c r="AJ112" s="25">
        <f t="shared" si="29"/>
        <v>30</v>
      </c>
      <c r="AK112" s="20">
        <f t="shared" si="30"/>
        <v>9</v>
      </c>
      <c r="AL112" s="27">
        <f t="shared" si="26"/>
        <v>8.6847018976073651E-4</v>
      </c>
      <c r="AM112" s="9">
        <f t="shared" si="31"/>
        <v>78.162317078466288</v>
      </c>
      <c r="AN112" s="5">
        <v>10</v>
      </c>
      <c r="AO112" s="5">
        <f t="shared" si="32"/>
        <v>80</v>
      </c>
      <c r="AQ112" s="7">
        <f t="shared" si="33"/>
        <v>520</v>
      </c>
    </row>
    <row r="113" spans="1:43" ht="25.5" x14ac:dyDescent="0.25">
      <c r="A113" s="20">
        <v>7094132</v>
      </c>
      <c r="B113" s="20">
        <v>56900848000121</v>
      </c>
      <c r="C113" s="21" t="s">
        <v>308</v>
      </c>
      <c r="D113" s="22" t="s">
        <v>48</v>
      </c>
      <c r="E113" s="22" t="s">
        <v>309</v>
      </c>
      <c r="F113" s="22" t="s">
        <v>189</v>
      </c>
      <c r="G113" s="22">
        <v>2036</v>
      </c>
      <c r="H113" s="22" t="s">
        <v>190</v>
      </c>
      <c r="I113" s="23">
        <v>300</v>
      </c>
      <c r="J113" s="23">
        <v>50</v>
      </c>
      <c r="K113" s="23">
        <v>600</v>
      </c>
      <c r="L113" s="24">
        <v>300</v>
      </c>
      <c r="M113" s="24">
        <v>25</v>
      </c>
      <c r="N113" s="24">
        <v>600</v>
      </c>
      <c r="O113" s="23">
        <v>0</v>
      </c>
      <c r="P113" s="23">
        <v>0</v>
      </c>
      <c r="Q113" s="23">
        <v>0</v>
      </c>
      <c r="R113" s="24">
        <v>0</v>
      </c>
      <c r="S113" s="24">
        <v>0</v>
      </c>
      <c r="T113" s="24">
        <v>0</v>
      </c>
      <c r="U113" s="23">
        <v>1000</v>
      </c>
      <c r="V113" s="23">
        <v>0</v>
      </c>
      <c r="W113" s="23">
        <v>2000</v>
      </c>
      <c r="X113" s="24">
        <v>0</v>
      </c>
      <c r="Y113" s="24">
        <v>0</v>
      </c>
      <c r="Z113" s="24">
        <v>0</v>
      </c>
      <c r="AA113" s="23">
        <v>1000</v>
      </c>
      <c r="AB113" s="23">
        <v>0</v>
      </c>
      <c r="AC113" s="23">
        <v>2000</v>
      </c>
      <c r="AD113" s="24">
        <v>600</v>
      </c>
      <c r="AE113" s="24">
        <v>0</v>
      </c>
      <c r="AF113" s="24">
        <v>1200</v>
      </c>
      <c r="AG113" s="25">
        <f>VLOOKUP(A113,'[1]15 MAPA DE LEITO (USO CAF)'!$D$2:$I$948,6,0)</f>
        <v>9</v>
      </c>
      <c r="AH113" s="25">
        <f>VLOOKUP(A113,[2]taxaOcupacaoCOVID19_CAF_2021_6_!$E$4:$O$916,11,0)</f>
        <v>6</v>
      </c>
      <c r="AI113" s="26">
        <f>VLOOKUP(A113,[2]taxaOcupacaoCOVID19_CAF_2021_6_!$E$4:$Q$916,13,0)</f>
        <v>1</v>
      </c>
      <c r="AJ113" s="25">
        <f t="shared" si="29"/>
        <v>9</v>
      </c>
      <c r="AK113" s="20">
        <f t="shared" si="30"/>
        <v>9</v>
      </c>
      <c r="AL113" s="27">
        <f t="shared" si="26"/>
        <v>8.6847018976073651E-4</v>
      </c>
      <c r="AM113" s="9">
        <f t="shared" si="31"/>
        <v>78.162317078466288</v>
      </c>
      <c r="AN113" s="5">
        <v>10</v>
      </c>
      <c r="AO113" s="5">
        <f t="shared" si="32"/>
        <v>80</v>
      </c>
      <c r="AQ113" s="7">
        <f t="shared" si="33"/>
        <v>520</v>
      </c>
    </row>
    <row r="114" spans="1:43" ht="38.25" x14ac:dyDescent="0.25">
      <c r="A114" s="20">
        <v>7373465</v>
      </c>
      <c r="B114" s="20">
        <v>57571275001760</v>
      </c>
      <c r="C114" s="21" t="s">
        <v>310</v>
      </c>
      <c r="D114" s="22" t="s">
        <v>48</v>
      </c>
      <c r="E114" s="22" t="s">
        <v>202</v>
      </c>
      <c r="F114" s="22" t="s">
        <v>189</v>
      </c>
      <c r="G114" s="22">
        <v>2042</v>
      </c>
      <c r="H114" s="22" t="s">
        <v>190</v>
      </c>
      <c r="I114" s="23">
        <v>250</v>
      </c>
      <c r="J114" s="23">
        <v>4</v>
      </c>
      <c r="K114" s="23">
        <v>500</v>
      </c>
      <c r="L114" s="24">
        <v>0</v>
      </c>
      <c r="M114" s="24">
        <v>0</v>
      </c>
      <c r="N114" s="24">
        <v>0</v>
      </c>
      <c r="O114" s="23">
        <v>2000</v>
      </c>
      <c r="P114" s="23">
        <v>3</v>
      </c>
      <c r="Q114" s="23">
        <v>4000</v>
      </c>
      <c r="R114" s="24">
        <v>0</v>
      </c>
      <c r="S114" s="24">
        <v>0</v>
      </c>
      <c r="T114" s="24">
        <v>0</v>
      </c>
      <c r="U114" s="23">
        <v>8000</v>
      </c>
      <c r="V114" s="23">
        <v>3704</v>
      </c>
      <c r="W114" s="23">
        <v>16000</v>
      </c>
      <c r="X114" s="24">
        <v>0</v>
      </c>
      <c r="Y114" s="24">
        <v>0</v>
      </c>
      <c r="Z114" s="24">
        <v>0</v>
      </c>
      <c r="AA114" s="23">
        <v>15000</v>
      </c>
      <c r="AB114" s="23">
        <v>1953</v>
      </c>
      <c r="AC114" s="23">
        <v>30000</v>
      </c>
      <c r="AD114" s="24">
        <v>2000</v>
      </c>
      <c r="AE114" s="24">
        <v>425</v>
      </c>
      <c r="AF114" s="24">
        <v>4000</v>
      </c>
      <c r="AG114" s="25">
        <f>VLOOKUP(A114,'[1]15 MAPA DE LEITO (USO CAF)'!$D$2:$I$948,6,0)</f>
        <v>0</v>
      </c>
      <c r="AH114" s="25">
        <f>VLOOKUP(A114,[2]taxaOcupacaoCOVID19_CAF_2021_6_!$E$4:$O$916,11,0)</f>
        <v>50</v>
      </c>
      <c r="AI114" s="26">
        <f>VLOOKUP(A114,[2]taxaOcupacaoCOVID19_CAF_2021_6_!$E$4:$Q$916,13,0)</f>
        <v>0.3</v>
      </c>
      <c r="AJ114" s="25">
        <f t="shared" si="29"/>
        <v>50</v>
      </c>
      <c r="AK114" s="20">
        <f t="shared" si="30"/>
        <v>15</v>
      </c>
      <c r="AL114" s="27">
        <f t="shared" si="26"/>
        <v>7.2372515813394706E-4</v>
      </c>
      <c r="AM114" s="9">
        <f t="shared" si="31"/>
        <v>65.135264232055235</v>
      </c>
      <c r="AN114" s="5">
        <v>10</v>
      </c>
      <c r="AO114" s="5">
        <f t="shared" si="32"/>
        <v>70</v>
      </c>
      <c r="AQ114" s="7">
        <f t="shared" si="33"/>
        <v>430</v>
      </c>
    </row>
    <row r="115" spans="1:43" ht="25.5" x14ac:dyDescent="0.25">
      <c r="A115" s="20">
        <v>7378394</v>
      </c>
      <c r="B115" s="20">
        <v>66518267000264</v>
      </c>
      <c r="C115" s="21" t="s">
        <v>311</v>
      </c>
      <c r="D115" s="22" t="s">
        <v>48</v>
      </c>
      <c r="E115" s="22" t="s">
        <v>52</v>
      </c>
      <c r="F115" s="22" t="s">
        <v>189</v>
      </c>
      <c r="G115" s="22">
        <v>2808</v>
      </c>
      <c r="H115" s="22" t="s">
        <v>190</v>
      </c>
      <c r="I115" s="23">
        <v>150</v>
      </c>
      <c r="J115" s="23">
        <v>0</v>
      </c>
      <c r="K115" s="23">
        <v>300</v>
      </c>
      <c r="L115" s="24">
        <v>150</v>
      </c>
      <c r="M115" s="24">
        <v>0</v>
      </c>
      <c r="N115" s="24">
        <v>300</v>
      </c>
      <c r="O115" s="23">
        <v>150</v>
      </c>
      <c r="P115" s="23">
        <v>0</v>
      </c>
      <c r="Q115" s="23">
        <v>150</v>
      </c>
      <c r="R115" s="24">
        <v>150</v>
      </c>
      <c r="S115" s="24">
        <v>0</v>
      </c>
      <c r="T115" s="24">
        <v>300</v>
      </c>
      <c r="U115" s="23">
        <v>900</v>
      </c>
      <c r="V115" s="23">
        <v>0</v>
      </c>
      <c r="W115" s="23">
        <v>1800</v>
      </c>
      <c r="X115" s="24">
        <v>150</v>
      </c>
      <c r="Y115" s="24">
        <v>0</v>
      </c>
      <c r="Z115" s="24">
        <v>300</v>
      </c>
      <c r="AA115" s="23">
        <v>150</v>
      </c>
      <c r="AB115" s="23">
        <v>96</v>
      </c>
      <c r="AC115" s="23">
        <v>300</v>
      </c>
      <c r="AD115" s="24">
        <v>3000</v>
      </c>
      <c r="AE115" s="24">
        <v>0</v>
      </c>
      <c r="AF115" s="24">
        <v>6000</v>
      </c>
      <c r="AG115" s="25">
        <f>VLOOKUP(A115,'[1]15 MAPA DE LEITO (USO CAF)'!$D$2:$I$948,6,0)</f>
        <v>0</v>
      </c>
      <c r="AH115" s="25">
        <f>VLOOKUP(A115,[2]taxaOcupacaoCOVID19_CAF_2021_6_!$E$4:$O$916,11,0)</f>
        <v>0</v>
      </c>
      <c r="AI115" s="26" t="e">
        <f>VLOOKUP(A115,[2]taxaOcupacaoCOVID19_CAF_2021_6_!$E$4:$Q$916,13,0)</f>
        <v>#DIV/0!</v>
      </c>
      <c r="AJ115" s="25">
        <f t="shared" si="29"/>
        <v>0</v>
      </c>
      <c r="AK115" s="20">
        <f>AJ115</f>
        <v>0</v>
      </c>
      <c r="AL115" s="27">
        <f t="shared" si="26"/>
        <v>4.3423509488036826E-4</v>
      </c>
      <c r="AM115" s="9">
        <f t="shared" si="31"/>
        <v>39.081158539233144</v>
      </c>
      <c r="AN115" s="5">
        <v>10</v>
      </c>
      <c r="AO115" s="5">
        <f t="shared" si="32"/>
        <v>40</v>
      </c>
      <c r="AQ115" s="7">
        <f t="shared" si="33"/>
        <v>260</v>
      </c>
    </row>
    <row r="116" spans="1:43" ht="25.5" x14ac:dyDescent="0.25">
      <c r="A116" s="20">
        <v>7473702</v>
      </c>
      <c r="B116" s="20">
        <v>57571275000445</v>
      </c>
      <c r="C116" s="21" t="s">
        <v>313</v>
      </c>
      <c r="D116" s="22" t="s">
        <v>48</v>
      </c>
      <c r="E116" s="22" t="s">
        <v>76</v>
      </c>
      <c r="F116" s="22" t="s">
        <v>189</v>
      </c>
      <c r="G116" s="22">
        <v>1741</v>
      </c>
      <c r="H116" s="22" t="s">
        <v>190</v>
      </c>
      <c r="I116" s="23">
        <v>300</v>
      </c>
      <c r="J116" s="23">
        <v>30</v>
      </c>
      <c r="K116" s="23">
        <v>300</v>
      </c>
      <c r="L116" s="24">
        <v>150</v>
      </c>
      <c r="M116" s="24">
        <v>0</v>
      </c>
      <c r="N116" s="24">
        <v>150</v>
      </c>
      <c r="O116" s="23">
        <v>400</v>
      </c>
      <c r="P116" s="23">
        <v>132</v>
      </c>
      <c r="Q116" s="23">
        <v>400</v>
      </c>
      <c r="R116" s="24">
        <v>200</v>
      </c>
      <c r="S116" s="24">
        <v>0</v>
      </c>
      <c r="T116" s="24">
        <v>200</v>
      </c>
      <c r="U116" s="23">
        <v>20500</v>
      </c>
      <c r="V116" s="23">
        <v>134</v>
      </c>
      <c r="W116" s="23">
        <v>40000</v>
      </c>
      <c r="X116" s="24">
        <v>5000</v>
      </c>
      <c r="Y116" s="24">
        <v>0</v>
      </c>
      <c r="Z116" s="24">
        <v>5000</v>
      </c>
      <c r="AA116" s="23">
        <v>26000</v>
      </c>
      <c r="AB116" s="23">
        <v>0</v>
      </c>
      <c r="AC116" s="23">
        <v>52000</v>
      </c>
      <c r="AD116" s="24">
        <v>670</v>
      </c>
      <c r="AE116" s="24">
        <v>32</v>
      </c>
      <c r="AF116" s="24">
        <v>1200</v>
      </c>
      <c r="AG116" s="25">
        <f>VLOOKUP(A116,'[1]15 MAPA DE LEITO (USO CAF)'!$D$2:$I$948,6,0)</f>
        <v>0</v>
      </c>
      <c r="AH116" s="25">
        <f>VLOOKUP(A116,[2]taxaOcupacaoCOVID19_CAF_2021_6_!$E$4:$O$916,11,0)</f>
        <v>76</v>
      </c>
      <c r="AI116" s="26">
        <f>VLOOKUP(A116,[2]taxaOcupacaoCOVID19_CAF_2021_6_!$E$4:$Q$916,13,0)</f>
        <v>0.77631578947368418</v>
      </c>
      <c r="AJ116" s="25">
        <f t="shared" si="29"/>
        <v>76</v>
      </c>
      <c r="AK116" s="20">
        <f t="shared" si="30"/>
        <v>59</v>
      </c>
      <c r="AL116" s="27">
        <f t="shared" si="26"/>
        <v>4.3423509488036826E-4</v>
      </c>
      <c r="AM116" s="9">
        <f t="shared" si="31"/>
        <v>39.081158539233144</v>
      </c>
      <c r="AN116" s="5">
        <v>10</v>
      </c>
      <c r="AO116" s="5">
        <f t="shared" si="32"/>
        <v>40</v>
      </c>
      <c r="AQ116" s="7">
        <f t="shared" si="33"/>
        <v>260</v>
      </c>
    </row>
    <row r="117" spans="1:43" ht="25.5" x14ac:dyDescent="0.25">
      <c r="A117" s="20">
        <v>7494068</v>
      </c>
      <c r="B117" s="20">
        <v>46316600000164</v>
      </c>
      <c r="C117" s="21" t="s">
        <v>314</v>
      </c>
      <c r="D117" s="22" t="s">
        <v>48</v>
      </c>
      <c r="E117" s="22" t="s">
        <v>111</v>
      </c>
      <c r="F117" s="22" t="s">
        <v>189</v>
      </c>
      <c r="G117" s="22">
        <v>2638</v>
      </c>
      <c r="H117" s="22" t="s">
        <v>190</v>
      </c>
      <c r="I117" s="23">
        <v>200</v>
      </c>
      <c r="J117" s="23">
        <v>0</v>
      </c>
      <c r="K117" s="23">
        <v>400</v>
      </c>
      <c r="L117" s="24">
        <v>200</v>
      </c>
      <c r="M117" s="24">
        <v>0</v>
      </c>
      <c r="N117" s="24">
        <v>400</v>
      </c>
      <c r="O117" s="23">
        <v>400</v>
      </c>
      <c r="P117" s="23">
        <v>0</v>
      </c>
      <c r="Q117" s="23">
        <v>800</v>
      </c>
      <c r="R117" s="24">
        <v>200</v>
      </c>
      <c r="S117" s="24">
        <v>0</v>
      </c>
      <c r="T117" s="24">
        <v>400</v>
      </c>
      <c r="U117" s="23">
        <v>1000</v>
      </c>
      <c r="V117" s="23">
        <v>0</v>
      </c>
      <c r="W117" s="23">
        <v>2000</v>
      </c>
      <c r="X117" s="24">
        <v>500</v>
      </c>
      <c r="Y117" s="24">
        <v>0</v>
      </c>
      <c r="Z117" s="24">
        <v>1000</v>
      </c>
      <c r="AA117" s="23">
        <v>1000</v>
      </c>
      <c r="AB117" s="23">
        <v>0</v>
      </c>
      <c r="AC117" s="23">
        <v>2000</v>
      </c>
      <c r="AD117" s="24">
        <v>400</v>
      </c>
      <c r="AE117" s="24">
        <v>0</v>
      </c>
      <c r="AF117" s="24">
        <v>800</v>
      </c>
      <c r="AG117" s="25">
        <f>VLOOKUP(A117,'[1]15 MAPA DE LEITO (USO CAF)'!$D$2:$I$948,6,0)</f>
        <v>5</v>
      </c>
      <c r="AH117" s="25">
        <f>VLOOKUP(A117,[2]taxaOcupacaoCOVID19_CAF_2021_6_!$E$4:$O$916,11,0)</f>
        <v>5</v>
      </c>
      <c r="AI117" s="26">
        <f>VLOOKUP(A117,[2]taxaOcupacaoCOVID19_CAF_2021_6_!$E$4:$Q$916,13,0)</f>
        <v>0.4</v>
      </c>
      <c r="AJ117" s="25">
        <f t="shared" si="29"/>
        <v>5</v>
      </c>
      <c r="AK117" s="20">
        <f t="shared" si="30"/>
        <v>2</v>
      </c>
      <c r="AL117" s="27">
        <f t="shared" si="26"/>
        <v>5.789801265071576E-4</v>
      </c>
      <c r="AM117" s="9">
        <f t="shared" si="31"/>
        <v>52.108211385644182</v>
      </c>
      <c r="AN117" s="5">
        <v>10</v>
      </c>
      <c r="AO117" s="5">
        <f t="shared" si="32"/>
        <v>50</v>
      </c>
      <c r="AQ117" s="7">
        <f t="shared" si="33"/>
        <v>350</v>
      </c>
    </row>
    <row r="118" spans="1:43" ht="25.5" x14ac:dyDescent="0.25">
      <c r="A118" s="20">
        <v>7682581</v>
      </c>
      <c r="B118" s="20">
        <v>46523171000104</v>
      </c>
      <c r="C118" s="21" t="s">
        <v>316</v>
      </c>
      <c r="D118" s="22" t="s">
        <v>48</v>
      </c>
      <c r="E118" s="22" t="s">
        <v>200</v>
      </c>
      <c r="F118" s="22" t="s">
        <v>189</v>
      </c>
      <c r="G118" s="22">
        <v>2383</v>
      </c>
      <c r="H118" s="22" t="s">
        <v>190</v>
      </c>
      <c r="I118" s="23">
        <v>2500</v>
      </c>
      <c r="J118" s="23">
        <v>180</v>
      </c>
      <c r="K118" s="23">
        <v>5000</v>
      </c>
      <c r="L118" s="24">
        <v>2500</v>
      </c>
      <c r="M118" s="24">
        <v>130</v>
      </c>
      <c r="N118" s="24">
        <v>5000</v>
      </c>
      <c r="O118" s="23">
        <v>1000</v>
      </c>
      <c r="P118" s="23">
        <v>110</v>
      </c>
      <c r="Q118" s="23">
        <v>2000</v>
      </c>
      <c r="R118" s="24">
        <v>1500</v>
      </c>
      <c r="S118" s="24">
        <v>90</v>
      </c>
      <c r="T118" s="24">
        <v>3000</v>
      </c>
      <c r="U118" s="23">
        <v>4000</v>
      </c>
      <c r="V118" s="23">
        <v>160</v>
      </c>
      <c r="W118" s="23">
        <v>8000</v>
      </c>
      <c r="X118" s="24">
        <v>2000</v>
      </c>
      <c r="Y118" s="24">
        <v>135</v>
      </c>
      <c r="Z118" s="24">
        <v>4000</v>
      </c>
      <c r="AA118" s="23">
        <v>5000</v>
      </c>
      <c r="AB118" s="23">
        <v>100</v>
      </c>
      <c r="AC118" s="23">
        <v>10000</v>
      </c>
      <c r="AD118" s="24">
        <v>900</v>
      </c>
      <c r="AE118" s="24">
        <v>30</v>
      </c>
      <c r="AF118" s="24">
        <v>1800</v>
      </c>
      <c r="AG118" s="25">
        <f>VLOOKUP(A118,'[1]15 MAPA DE LEITO (USO CAF)'!$D$2:$I$948,6,0)</f>
        <v>51</v>
      </c>
      <c r="AH118" s="25">
        <f>VLOOKUP(A118,[2]taxaOcupacaoCOVID19_CAF_2021_6_!$E$4:$O$916,11,0)</f>
        <v>64</v>
      </c>
      <c r="AI118" s="26">
        <f>VLOOKUP(A118,[2]taxaOcupacaoCOVID19_CAF_2021_6_!$E$4:$Q$916,13,0)</f>
        <v>0.71875</v>
      </c>
      <c r="AJ118" s="25">
        <f t="shared" si="29"/>
        <v>64</v>
      </c>
      <c r="AK118" s="20">
        <f t="shared" si="30"/>
        <v>46</v>
      </c>
      <c r="AL118" s="27">
        <f t="shared" si="26"/>
        <v>7.2372515813394706E-3</v>
      </c>
      <c r="AM118" s="9">
        <f t="shared" si="31"/>
        <v>651.35264232055238</v>
      </c>
      <c r="AN118" s="5">
        <v>10</v>
      </c>
      <c r="AO118" s="5">
        <f t="shared" si="32"/>
        <v>650</v>
      </c>
      <c r="AQ118" s="7">
        <f t="shared" si="33"/>
        <v>4350</v>
      </c>
    </row>
    <row r="119" spans="1:43" ht="25.5" x14ac:dyDescent="0.25">
      <c r="A119" s="20">
        <v>7806116</v>
      </c>
      <c r="B119" s="20">
        <v>46316600000164</v>
      </c>
      <c r="C119" s="21" t="s">
        <v>317</v>
      </c>
      <c r="D119" s="22" t="s">
        <v>48</v>
      </c>
      <c r="E119" s="22" t="s">
        <v>111</v>
      </c>
      <c r="F119" s="22" t="s">
        <v>189</v>
      </c>
      <c r="G119" s="22">
        <v>2642</v>
      </c>
      <c r="H119" s="22" t="s">
        <v>190</v>
      </c>
      <c r="I119" s="23">
        <v>50</v>
      </c>
      <c r="J119" s="23">
        <v>0</v>
      </c>
      <c r="K119" s="23">
        <v>100</v>
      </c>
      <c r="L119" s="24">
        <v>50</v>
      </c>
      <c r="M119" s="24">
        <v>0</v>
      </c>
      <c r="N119" s="24">
        <v>100</v>
      </c>
      <c r="O119" s="23">
        <v>85</v>
      </c>
      <c r="P119" s="23">
        <v>0</v>
      </c>
      <c r="Q119" s="23">
        <v>250</v>
      </c>
      <c r="R119" s="24">
        <v>35</v>
      </c>
      <c r="S119" s="24">
        <v>0</v>
      </c>
      <c r="T119" s="24">
        <v>100</v>
      </c>
      <c r="U119" s="23">
        <v>250</v>
      </c>
      <c r="V119" s="23">
        <v>0</v>
      </c>
      <c r="W119" s="23">
        <v>500</v>
      </c>
      <c r="X119" s="24">
        <v>125</v>
      </c>
      <c r="Y119" s="24">
        <v>0</v>
      </c>
      <c r="Z119" s="24">
        <v>250</v>
      </c>
      <c r="AA119" s="23">
        <v>250</v>
      </c>
      <c r="AB119" s="23">
        <v>0</v>
      </c>
      <c r="AC119" s="23">
        <v>500</v>
      </c>
      <c r="AD119" s="24">
        <v>200</v>
      </c>
      <c r="AE119" s="24">
        <v>0</v>
      </c>
      <c r="AF119" s="24">
        <v>400</v>
      </c>
      <c r="AG119" s="25">
        <f>VLOOKUP(A119,'[1]15 MAPA DE LEITO (USO CAF)'!$D$2:$I$948,6,0)</f>
        <v>3</v>
      </c>
      <c r="AH119" s="25" t="e">
        <f>VLOOKUP(A119,[2]taxaOcupacaoCOVID19_CAF_2021_6_!$E$4:$O$916,11,0)</f>
        <v>#N/A</v>
      </c>
      <c r="AI119" s="26" t="e">
        <f>VLOOKUP(A119,[2]taxaOcupacaoCOVID19_CAF_2021_6_!$E$4:$Q$916,13,0)</f>
        <v>#N/A</v>
      </c>
      <c r="AJ119" s="25">
        <f t="shared" ref="AJ119:AJ121" si="35">AG119</f>
        <v>3</v>
      </c>
      <c r="AK119" s="20">
        <f t="shared" ref="AK119:AK121" si="36">AJ119</f>
        <v>3</v>
      </c>
      <c r="AL119" s="27">
        <f t="shared" si="26"/>
        <v>1.447450316267894E-4</v>
      </c>
      <c r="AM119" s="9">
        <f t="shared" si="31"/>
        <v>13.027052846411046</v>
      </c>
      <c r="AN119" s="5">
        <v>10</v>
      </c>
      <c r="AO119" s="5">
        <v>20</v>
      </c>
      <c r="AQ119" s="7">
        <f t="shared" si="33"/>
        <v>80</v>
      </c>
    </row>
    <row r="120" spans="1:43" ht="25.5" x14ac:dyDescent="0.25">
      <c r="A120" s="20">
        <v>7868499</v>
      </c>
      <c r="B120" s="20">
        <v>46523114000117</v>
      </c>
      <c r="C120" s="21" t="s">
        <v>318</v>
      </c>
      <c r="D120" s="22" t="s">
        <v>48</v>
      </c>
      <c r="E120" s="22" t="s">
        <v>238</v>
      </c>
      <c r="F120" s="22" t="s">
        <v>189</v>
      </c>
      <c r="G120" s="22">
        <v>2686</v>
      </c>
      <c r="H120" s="22" t="s">
        <v>190</v>
      </c>
      <c r="I120" s="23">
        <v>500</v>
      </c>
      <c r="J120" s="23">
        <v>0</v>
      </c>
      <c r="K120" s="23">
        <v>1000</v>
      </c>
      <c r="L120" s="24">
        <v>500</v>
      </c>
      <c r="M120" s="24">
        <v>0</v>
      </c>
      <c r="N120" s="24">
        <v>1000</v>
      </c>
      <c r="O120" s="23">
        <v>0</v>
      </c>
      <c r="P120" s="23">
        <v>0</v>
      </c>
      <c r="Q120" s="23">
        <v>0</v>
      </c>
      <c r="R120" s="24">
        <v>0</v>
      </c>
      <c r="S120" s="24">
        <v>0</v>
      </c>
      <c r="T120" s="24">
        <v>0</v>
      </c>
      <c r="U120" s="23">
        <v>4000</v>
      </c>
      <c r="V120" s="23">
        <v>0</v>
      </c>
      <c r="W120" s="23">
        <v>8000</v>
      </c>
      <c r="X120" s="24">
        <v>0</v>
      </c>
      <c r="Y120" s="24">
        <v>0</v>
      </c>
      <c r="Z120" s="24">
        <v>0</v>
      </c>
      <c r="AA120" s="23">
        <v>800</v>
      </c>
      <c r="AB120" s="23">
        <v>0</v>
      </c>
      <c r="AC120" s="23">
        <v>1600</v>
      </c>
      <c r="AD120" s="24">
        <v>400</v>
      </c>
      <c r="AE120" s="24">
        <v>0</v>
      </c>
      <c r="AF120" s="24">
        <v>800</v>
      </c>
      <c r="AG120" s="25" t="e">
        <f>VLOOKUP(A120,'[1]15 MAPA DE LEITO (USO CAF)'!$D$2:$I$948,6,0)</f>
        <v>#N/A</v>
      </c>
      <c r="AH120" s="25" t="e">
        <f>VLOOKUP(A120,[2]taxaOcupacaoCOVID19_CAF_2021_6_!$E$4:$O$916,11,0)</f>
        <v>#N/A</v>
      </c>
      <c r="AI120" s="26" t="e">
        <f>VLOOKUP(A120,[2]taxaOcupacaoCOVID19_CAF_2021_6_!$E$4:$Q$916,13,0)</f>
        <v>#N/A</v>
      </c>
      <c r="AJ120" s="25">
        <v>0</v>
      </c>
      <c r="AK120" s="20">
        <f t="shared" si="36"/>
        <v>0</v>
      </c>
      <c r="AL120" s="27">
        <f t="shared" si="26"/>
        <v>1.4474503162678941E-3</v>
      </c>
      <c r="AM120" s="9">
        <f t="shared" si="31"/>
        <v>130.27052846411047</v>
      </c>
      <c r="AN120" s="5">
        <v>10</v>
      </c>
      <c r="AO120" s="5">
        <f t="shared" si="32"/>
        <v>130</v>
      </c>
      <c r="AQ120" s="7">
        <f t="shared" si="33"/>
        <v>870</v>
      </c>
    </row>
    <row r="121" spans="1:43" ht="38.25" x14ac:dyDescent="0.25">
      <c r="A121" s="20">
        <v>7892985</v>
      </c>
      <c r="B121" s="20">
        <v>9528436000203</v>
      </c>
      <c r="C121" s="21" t="s">
        <v>319</v>
      </c>
      <c r="D121" s="22" t="s">
        <v>73</v>
      </c>
      <c r="E121" s="22" t="s">
        <v>184</v>
      </c>
      <c r="F121" s="22" t="s">
        <v>189</v>
      </c>
      <c r="G121" s="22">
        <v>2491</v>
      </c>
      <c r="H121" s="22" t="s">
        <v>190</v>
      </c>
      <c r="I121" s="23">
        <v>1000</v>
      </c>
      <c r="J121" s="23">
        <v>0</v>
      </c>
      <c r="K121" s="23">
        <v>2000</v>
      </c>
      <c r="L121" s="24">
        <v>600</v>
      </c>
      <c r="M121" s="24">
        <v>0</v>
      </c>
      <c r="N121" s="24">
        <v>1200</v>
      </c>
      <c r="O121" s="23">
        <v>400</v>
      </c>
      <c r="P121" s="23">
        <v>0</v>
      </c>
      <c r="Q121" s="23">
        <v>800</v>
      </c>
      <c r="R121" s="24">
        <v>200</v>
      </c>
      <c r="S121" s="24">
        <v>0</v>
      </c>
      <c r="T121" s="24">
        <v>400</v>
      </c>
      <c r="U121" s="23">
        <v>1500</v>
      </c>
      <c r="V121" s="23">
        <v>0</v>
      </c>
      <c r="W121" s="23">
        <v>3000</v>
      </c>
      <c r="X121" s="24">
        <v>300</v>
      </c>
      <c r="Y121" s="24">
        <v>300</v>
      </c>
      <c r="Z121" s="24">
        <v>600</v>
      </c>
      <c r="AA121" s="23">
        <v>1500</v>
      </c>
      <c r="AB121" s="23">
        <v>0</v>
      </c>
      <c r="AC121" s="23">
        <v>3000</v>
      </c>
      <c r="AD121" s="24">
        <v>500</v>
      </c>
      <c r="AE121" s="24">
        <v>0</v>
      </c>
      <c r="AF121" s="24">
        <v>1000</v>
      </c>
      <c r="AG121" s="25">
        <f>VLOOKUP(A121,'[1]15 MAPA DE LEITO (USO CAF)'!$D$2:$I$948,6,0)</f>
        <v>6</v>
      </c>
      <c r="AH121" s="25" t="e">
        <f>VLOOKUP(A121,[2]taxaOcupacaoCOVID19_CAF_2021_6_!$E$4:$O$916,11,0)</f>
        <v>#N/A</v>
      </c>
      <c r="AI121" s="26" t="e">
        <f>VLOOKUP(A121,[2]taxaOcupacaoCOVID19_CAF_2021_6_!$E$4:$Q$916,13,0)</f>
        <v>#N/A</v>
      </c>
      <c r="AJ121" s="25">
        <f t="shared" si="35"/>
        <v>6</v>
      </c>
      <c r="AK121" s="20">
        <f t="shared" si="36"/>
        <v>6</v>
      </c>
      <c r="AL121" s="27">
        <f t="shared" si="26"/>
        <v>2.8949006325357882E-3</v>
      </c>
      <c r="AM121" s="9">
        <f t="shared" si="31"/>
        <v>260.54105692822094</v>
      </c>
      <c r="AN121" s="5">
        <v>10</v>
      </c>
      <c r="AO121" s="5">
        <f t="shared" si="32"/>
        <v>260</v>
      </c>
      <c r="AQ121" s="7">
        <f t="shared" si="33"/>
        <v>1740</v>
      </c>
    </row>
    <row r="122" spans="1:43" ht="38.25" x14ac:dyDescent="0.25">
      <c r="A122" s="20">
        <v>7947984</v>
      </c>
      <c r="B122" s="20">
        <v>45699626000176</v>
      </c>
      <c r="C122" s="21" t="s">
        <v>320</v>
      </c>
      <c r="D122" s="22" t="s">
        <v>90</v>
      </c>
      <c r="E122" s="22" t="s">
        <v>321</v>
      </c>
      <c r="F122" s="22" t="s">
        <v>189</v>
      </c>
      <c r="G122" s="22">
        <v>2216</v>
      </c>
      <c r="H122" s="22" t="s">
        <v>190</v>
      </c>
      <c r="I122" s="23">
        <v>25</v>
      </c>
      <c r="J122" s="23">
        <v>0</v>
      </c>
      <c r="K122" s="23">
        <v>50</v>
      </c>
      <c r="L122" s="24">
        <v>0</v>
      </c>
      <c r="M122" s="24">
        <v>0</v>
      </c>
      <c r="N122" s="24">
        <v>0</v>
      </c>
      <c r="O122" s="23">
        <v>0</v>
      </c>
      <c r="P122" s="23">
        <v>0</v>
      </c>
      <c r="Q122" s="23">
        <v>0</v>
      </c>
      <c r="R122" s="24">
        <v>0</v>
      </c>
      <c r="S122" s="24">
        <v>0</v>
      </c>
      <c r="T122" s="24">
        <v>0</v>
      </c>
      <c r="U122" s="23">
        <v>130</v>
      </c>
      <c r="V122" s="23">
        <v>0</v>
      </c>
      <c r="W122" s="23">
        <v>260</v>
      </c>
      <c r="X122" s="24">
        <v>0</v>
      </c>
      <c r="Y122" s="24">
        <v>0</v>
      </c>
      <c r="Z122" s="24">
        <v>0</v>
      </c>
      <c r="AA122" s="23">
        <v>28</v>
      </c>
      <c r="AB122" s="23">
        <v>364</v>
      </c>
      <c r="AC122" s="23">
        <v>56</v>
      </c>
      <c r="AD122" s="24">
        <v>0</v>
      </c>
      <c r="AE122" s="24">
        <v>0</v>
      </c>
      <c r="AF122" s="24">
        <v>0</v>
      </c>
      <c r="AG122" s="25">
        <f>VLOOKUP(A122,'[1]15 MAPA DE LEITO (USO CAF)'!$D$2:$I$948,6,0)</f>
        <v>7</v>
      </c>
      <c r="AH122" s="25">
        <f>VLOOKUP(A122,[2]taxaOcupacaoCOVID19_CAF_2021_6_!$E$4:$O$916,11,0)</f>
        <v>7</v>
      </c>
      <c r="AI122" s="26">
        <f>VLOOKUP(A122,[2]taxaOcupacaoCOVID19_CAF_2021_6_!$E$4:$Q$916,13,0)</f>
        <v>0.5714285714285714</v>
      </c>
      <c r="AJ122" s="25">
        <f t="shared" si="29"/>
        <v>7</v>
      </c>
      <c r="AK122" s="20">
        <f t="shared" si="30"/>
        <v>4</v>
      </c>
      <c r="AL122" s="27">
        <f t="shared" si="26"/>
        <v>7.23725158133947E-5</v>
      </c>
      <c r="AM122" s="9">
        <f t="shared" si="31"/>
        <v>6.5135264232055228</v>
      </c>
      <c r="AN122" s="5">
        <v>10</v>
      </c>
      <c r="AO122" s="5">
        <v>20</v>
      </c>
      <c r="AQ122" s="7">
        <f t="shared" si="33"/>
        <v>30</v>
      </c>
    </row>
    <row r="123" spans="1:43" ht="25.5" x14ac:dyDescent="0.25">
      <c r="A123" s="20">
        <v>7958250</v>
      </c>
      <c r="B123" s="20">
        <v>55356653000108</v>
      </c>
      <c r="C123" s="21" t="s">
        <v>322</v>
      </c>
      <c r="D123" s="22" t="s">
        <v>82</v>
      </c>
      <c r="E123" s="22" t="s">
        <v>82</v>
      </c>
      <c r="F123" s="22" t="s">
        <v>189</v>
      </c>
      <c r="G123" s="22">
        <v>2536</v>
      </c>
      <c r="H123" s="22" t="s">
        <v>190</v>
      </c>
      <c r="I123" s="23">
        <v>300</v>
      </c>
      <c r="J123" s="23">
        <v>14</v>
      </c>
      <c r="K123" s="23">
        <v>600</v>
      </c>
      <c r="L123" s="24">
        <v>0</v>
      </c>
      <c r="M123" s="24">
        <v>0</v>
      </c>
      <c r="N123" s="24">
        <v>0</v>
      </c>
      <c r="O123" s="23">
        <v>0</v>
      </c>
      <c r="P123" s="23">
        <v>0</v>
      </c>
      <c r="Q123" s="23">
        <v>0</v>
      </c>
      <c r="R123" s="24">
        <v>0</v>
      </c>
      <c r="S123" s="24">
        <v>0</v>
      </c>
      <c r="T123" s="24">
        <v>0</v>
      </c>
      <c r="U123" s="23">
        <v>4000</v>
      </c>
      <c r="V123" s="23">
        <v>40</v>
      </c>
      <c r="W123" s="23">
        <v>8000</v>
      </c>
      <c r="X123" s="24">
        <v>0</v>
      </c>
      <c r="Y123" s="24">
        <v>0</v>
      </c>
      <c r="Z123" s="24">
        <v>0</v>
      </c>
      <c r="AA123" s="23">
        <v>500</v>
      </c>
      <c r="AB123" s="23">
        <v>0</v>
      </c>
      <c r="AC123" s="23">
        <v>1000</v>
      </c>
      <c r="AD123" s="24">
        <v>250</v>
      </c>
      <c r="AE123" s="24">
        <v>0</v>
      </c>
      <c r="AF123" s="24">
        <v>500</v>
      </c>
      <c r="AG123" s="25">
        <f>VLOOKUP(A123,'[1]15 MAPA DE LEITO (USO CAF)'!$D$2:$I$948,6,0)</f>
        <v>0</v>
      </c>
      <c r="AH123" s="25">
        <f>VLOOKUP(A123,[2]taxaOcupacaoCOVID19_CAF_2021_6_!$E$4:$O$916,11,0)</f>
        <v>0</v>
      </c>
      <c r="AI123" s="26" t="e">
        <f>VLOOKUP(A123,[2]taxaOcupacaoCOVID19_CAF_2021_6_!$E$4:$Q$916,13,0)</f>
        <v>#DIV/0!</v>
      </c>
      <c r="AJ123" s="25">
        <f t="shared" si="29"/>
        <v>0</v>
      </c>
      <c r="AK123" s="20">
        <f t="shared" ref="AK123" si="37">AJ123</f>
        <v>0</v>
      </c>
      <c r="AL123" s="27">
        <f t="shared" si="26"/>
        <v>8.6847018976073651E-4</v>
      </c>
      <c r="AM123" s="9">
        <f t="shared" si="31"/>
        <v>78.162317078466288</v>
      </c>
      <c r="AN123" s="5">
        <v>10</v>
      </c>
      <c r="AO123" s="5">
        <f t="shared" si="32"/>
        <v>80</v>
      </c>
      <c r="AQ123" s="7">
        <f t="shared" si="33"/>
        <v>520</v>
      </c>
    </row>
    <row r="124" spans="1:43" ht="63.75" x14ac:dyDescent="0.25">
      <c r="A124" s="20">
        <v>7992890</v>
      </c>
      <c r="B124" s="20">
        <v>68311216000373</v>
      </c>
      <c r="C124" s="21" t="s">
        <v>324</v>
      </c>
      <c r="D124" s="22" t="s">
        <v>48</v>
      </c>
      <c r="E124" s="22" t="s">
        <v>93</v>
      </c>
      <c r="F124" s="22" t="s">
        <v>189</v>
      </c>
      <c r="G124" s="22">
        <v>2138</v>
      </c>
      <c r="H124" s="22" t="s">
        <v>190</v>
      </c>
      <c r="I124" s="23">
        <v>10000</v>
      </c>
      <c r="J124" s="23">
        <v>665</v>
      </c>
      <c r="K124" s="23">
        <v>20000</v>
      </c>
      <c r="L124" s="24">
        <v>5000</v>
      </c>
      <c r="M124" s="24">
        <v>360</v>
      </c>
      <c r="N124" s="24">
        <v>10000</v>
      </c>
      <c r="O124" s="23">
        <v>12000</v>
      </c>
      <c r="P124" s="23">
        <v>0</v>
      </c>
      <c r="Q124" s="23">
        <v>24000</v>
      </c>
      <c r="R124" s="24">
        <v>6000</v>
      </c>
      <c r="S124" s="24">
        <v>0</v>
      </c>
      <c r="T124" s="24">
        <v>12000</v>
      </c>
      <c r="U124" s="23">
        <v>12000</v>
      </c>
      <c r="V124" s="23">
        <v>0</v>
      </c>
      <c r="W124" s="23">
        <v>24000</v>
      </c>
      <c r="X124" s="24">
        <v>12000</v>
      </c>
      <c r="Y124" s="24">
        <v>2</v>
      </c>
      <c r="Z124" s="24">
        <v>24000</v>
      </c>
      <c r="AA124" s="23">
        <v>15000</v>
      </c>
      <c r="AB124" s="23">
        <v>426</v>
      </c>
      <c r="AC124" s="23">
        <v>30000</v>
      </c>
      <c r="AD124" s="24">
        <v>12000</v>
      </c>
      <c r="AE124" s="24">
        <v>1830</v>
      </c>
      <c r="AF124" s="24">
        <v>24000</v>
      </c>
      <c r="AG124" s="25">
        <f>VLOOKUP(A124,'[1]15 MAPA DE LEITO (USO CAF)'!$D$2:$I$948,6,0)</f>
        <v>15</v>
      </c>
      <c r="AH124" s="25">
        <f>VLOOKUP(A124,[2]taxaOcupacaoCOVID19_CAF_2021_6_!$E$4:$O$916,11,0)</f>
        <v>25</v>
      </c>
      <c r="AI124" s="26">
        <f>VLOOKUP(A124,[2]taxaOcupacaoCOVID19_CAF_2021_6_!$E$4:$Q$916,13,0)</f>
        <v>0.96</v>
      </c>
      <c r="AJ124" s="25">
        <f t="shared" si="29"/>
        <v>25</v>
      </c>
      <c r="AK124" s="20">
        <f t="shared" si="30"/>
        <v>24</v>
      </c>
      <c r="AL124" s="27">
        <f t="shared" si="26"/>
        <v>2.8949006325357882E-2</v>
      </c>
      <c r="AM124" s="9">
        <f t="shared" si="31"/>
        <v>2605.4105692822095</v>
      </c>
      <c r="AN124" s="5">
        <v>10</v>
      </c>
      <c r="AO124" s="5">
        <f t="shared" si="32"/>
        <v>2610</v>
      </c>
      <c r="AQ124" s="7">
        <f t="shared" si="33"/>
        <v>17390</v>
      </c>
    </row>
    <row r="125" spans="1:43" ht="25.5" x14ac:dyDescent="0.25">
      <c r="A125" s="20">
        <v>9208127</v>
      </c>
      <c r="B125" s="20">
        <v>15532870000189</v>
      </c>
      <c r="C125" s="21" t="s">
        <v>325</v>
      </c>
      <c r="D125" s="22" t="s">
        <v>86</v>
      </c>
      <c r="E125" s="22" t="s">
        <v>326</v>
      </c>
      <c r="F125" s="22" t="s">
        <v>189</v>
      </c>
      <c r="G125" s="22">
        <v>2734</v>
      </c>
      <c r="H125" s="22" t="s">
        <v>190</v>
      </c>
      <c r="I125" s="23">
        <v>1250</v>
      </c>
      <c r="J125" s="23">
        <v>0</v>
      </c>
      <c r="K125" s="23">
        <v>1500</v>
      </c>
      <c r="L125" s="24">
        <v>1250</v>
      </c>
      <c r="M125" s="24">
        <v>0</v>
      </c>
      <c r="N125" s="24">
        <v>1000</v>
      </c>
      <c r="O125" s="23">
        <v>0</v>
      </c>
      <c r="P125" s="23">
        <v>0</v>
      </c>
      <c r="Q125" s="23">
        <v>0</v>
      </c>
      <c r="R125" s="24">
        <v>0</v>
      </c>
      <c r="S125" s="24">
        <v>0</v>
      </c>
      <c r="T125" s="24">
        <v>0</v>
      </c>
      <c r="U125" s="23">
        <v>1250</v>
      </c>
      <c r="V125" s="23">
        <v>0</v>
      </c>
      <c r="W125" s="23">
        <v>2500</v>
      </c>
      <c r="X125" s="24">
        <v>1250</v>
      </c>
      <c r="Y125" s="24">
        <v>0</v>
      </c>
      <c r="Z125" s="24">
        <v>1000</v>
      </c>
      <c r="AA125" s="23">
        <v>1250</v>
      </c>
      <c r="AB125" s="23">
        <v>0</v>
      </c>
      <c r="AC125" s="23">
        <v>1500</v>
      </c>
      <c r="AD125" s="24">
        <v>1250</v>
      </c>
      <c r="AE125" s="24">
        <v>0</v>
      </c>
      <c r="AF125" s="24">
        <v>2500</v>
      </c>
      <c r="AG125" s="25">
        <f>VLOOKUP(A125,'[1]15 MAPA DE LEITO (USO CAF)'!$D$2:$I$948,6,0)</f>
        <v>0</v>
      </c>
      <c r="AH125" s="25">
        <f>VLOOKUP(A125,[2]taxaOcupacaoCOVID19_CAF_2021_6_!$E$4:$O$916,11,0)</f>
        <v>5</v>
      </c>
      <c r="AI125" s="26">
        <f>VLOOKUP(A125,[2]taxaOcupacaoCOVID19_CAF_2021_6_!$E$4:$Q$916,13,0)</f>
        <v>0.8</v>
      </c>
      <c r="AJ125" s="25">
        <f t="shared" si="29"/>
        <v>5</v>
      </c>
      <c r="AK125" s="20">
        <f t="shared" si="30"/>
        <v>4</v>
      </c>
      <c r="AL125" s="27">
        <f t="shared" si="26"/>
        <v>2.1711754744018412E-3</v>
      </c>
      <c r="AM125" s="9">
        <f t="shared" si="31"/>
        <v>195.40579269616572</v>
      </c>
      <c r="AN125" s="5">
        <v>10</v>
      </c>
      <c r="AO125" s="5">
        <f t="shared" si="32"/>
        <v>200</v>
      </c>
      <c r="AQ125" s="7">
        <f t="shared" si="33"/>
        <v>1300</v>
      </c>
    </row>
    <row r="126" spans="1:43" ht="51" x14ac:dyDescent="0.25">
      <c r="A126" s="20">
        <v>9465464</v>
      </c>
      <c r="B126" s="20">
        <v>46392148005936</v>
      </c>
      <c r="C126" s="21" t="s">
        <v>329</v>
      </c>
      <c r="D126" s="22" t="s">
        <v>48</v>
      </c>
      <c r="E126" s="22" t="s">
        <v>52</v>
      </c>
      <c r="F126" s="22" t="s">
        <v>189</v>
      </c>
      <c r="G126" s="22">
        <v>2039</v>
      </c>
      <c r="H126" s="22" t="s">
        <v>190</v>
      </c>
      <c r="I126" s="23">
        <v>2500</v>
      </c>
      <c r="J126" s="23">
        <v>0</v>
      </c>
      <c r="K126" s="23">
        <v>5000</v>
      </c>
      <c r="L126" s="24">
        <v>1250</v>
      </c>
      <c r="M126" s="24">
        <v>0</v>
      </c>
      <c r="N126" s="24">
        <v>2500</v>
      </c>
      <c r="O126" s="23">
        <v>4165</v>
      </c>
      <c r="P126" s="23">
        <v>0</v>
      </c>
      <c r="Q126" s="23">
        <v>8330</v>
      </c>
      <c r="R126" s="24">
        <v>2080</v>
      </c>
      <c r="S126" s="24">
        <v>0</v>
      </c>
      <c r="T126" s="24">
        <v>4160</v>
      </c>
      <c r="U126" s="23">
        <v>18060</v>
      </c>
      <c r="V126" s="23">
        <v>440</v>
      </c>
      <c r="W126" s="23">
        <v>30904</v>
      </c>
      <c r="X126" s="24">
        <v>6463</v>
      </c>
      <c r="Y126" s="24">
        <v>0</v>
      </c>
      <c r="Z126" s="24">
        <v>5200</v>
      </c>
      <c r="AA126" s="23">
        <v>13500</v>
      </c>
      <c r="AB126" s="23">
        <v>1159</v>
      </c>
      <c r="AC126" s="23">
        <v>25854</v>
      </c>
      <c r="AD126" s="24">
        <v>4972</v>
      </c>
      <c r="AE126" s="24">
        <v>668</v>
      </c>
      <c r="AF126" s="24">
        <v>9944</v>
      </c>
      <c r="AG126" s="25">
        <f>VLOOKUP(A126,'[1]15 MAPA DE LEITO (USO CAF)'!$D$2:$I$948,6,0)</f>
        <v>169</v>
      </c>
      <c r="AH126" s="25">
        <f>VLOOKUP(A126,[2]taxaOcupacaoCOVID19_CAF_2021_6_!$E$4:$O$916,11,0)</f>
        <v>169</v>
      </c>
      <c r="AI126" s="26">
        <f>VLOOKUP(A126,[2]taxaOcupacaoCOVID19_CAF_2021_6_!$E$4:$Q$916,13,0)</f>
        <v>0.78698224852071008</v>
      </c>
      <c r="AJ126" s="25">
        <f t="shared" si="29"/>
        <v>169</v>
      </c>
      <c r="AK126" s="20">
        <f t="shared" si="30"/>
        <v>133</v>
      </c>
      <c r="AL126" s="27">
        <f t="shared" si="26"/>
        <v>7.2372515813394706E-3</v>
      </c>
      <c r="AM126" s="9">
        <f t="shared" si="31"/>
        <v>651.35264232055238</v>
      </c>
      <c r="AN126" s="5">
        <v>10</v>
      </c>
      <c r="AO126" s="5">
        <f t="shared" si="32"/>
        <v>650</v>
      </c>
      <c r="AQ126" s="7">
        <f t="shared" si="33"/>
        <v>4350</v>
      </c>
    </row>
    <row r="127" spans="1:43" ht="38.25" x14ac:dyDescent="0.25">
      <c r="A127" s="20">
        <v>9536248</v>
      </c>
      <c r="B127" s="20">
        <v>46316600000164</v>
      </c>
      <c r="C127" s="21" t="s">
        <v>330</v>
      </c>
      <c r="D127" s="22" t="s">
        <v>48</v>
      </c>
      <c r="E127" s="22" t="s">
        <v>111</v>
      </c>
      <c r="F127" s="22" t="s">
        <v>189</v>
      </c>
      <c r="G127" s="22">
        <v>2711</v>
      </c>
      <c r="H127" s="22" t="s">
        <v>190</v>
      </c>
      <c r="I127" s="23">
        <v>6000</v>
      </c>
      <c r="J127" s="23">
        <v>0</v>
      </c>
      <c r="K127" s="23">
        <v>12000</v>
      </c>
      <c r="L127" s="24">
        <v>3000</v>
      </c>
      <c r="M127" s="24">
        <v>0</v>
      </c>
      <c r="N127" s="24">
        <v>6000</v>
      </c>
      <c r="O127" s="23">
        <v>5000</v>
      </c>
      <c r="P127" s="23">
        <v>0</v>
      </c>
      <c r="Q127" s="23">
        <v>10000</v>
      </c>
      <c r="R127" s="24">
        <v>2500</v>
      </c>
      <c r="S127" s="24">
        <v>0</v>
      </c>
      <c r="T127" s="24">
        <v>5000</v>
      </c>
      <c r="U127" s="23">
        <v>2000</v>
      </c>
      <c r="V127" s="23">
        <v>0</v>
      </c>
      <c r="W127" s="23">
        <v>4000</v>
      </c>
      <c r="X127" s="24">
        <v>600</v>
      </c>
      <c r="Y127" s="24">
        <v>0</v>
      </c>
      <c r="Z127" s="24">
        <v>1200</v>
      </c>
      <c r="AA127" s="23">
        <v>1200</v>
      </c>
      <c r="AB127" s="23">
        <v>0</v>
      </c>
      <c r="AC127" s="23">
        <v>2400</v>
      </c>
      <c r="AD127" s="24">
        <v>2400</v>
      </c>
      <c r="AE127" s="24">
        <v>0</v>
      </c>
      <c r="AF127" s="24">
        <v>4800</v>
      </c>
      <c r="AG127" s="25">
        <f>VLOOKUP(A127,'[1]15 MAPA DE LEITO (USO CAF)'!$D$2:$I$948,6,0)</f>
        <v>3</v>
      </c>
      <c r="AH127" s="25">
        <f>VLOOKUP(A127,[2]taxaOcupacaoCOVID19_CAF_2021_6_!$E$4:$O$916,11,0)</f>
        <v>3</v>
      </c>
      <c r="AI127" s="26">
        <f>VLOOKUP(A127,[2]taxaOcupacaoCOVID19_CAF_2021_6_!$E$4:$Q$916,13,0)</f>
        <v>0</v>
      </c>
      <c r="AJ127" s="25">
        <f t="shared" si="29"/>
        <v>3</v>
      </c>
      <c r="AK127" s="20">
        <f t="shared" si="30"/>
        <v>0</v>
      </c>
      <c r="AL127" s="27">
        <f t="shared" si="26"/>
        <v>1.7369403795214729E-2</v>
      </c>
      <c r="AM127" s="9">
        <f t="shared" si="31"/>
        <v>1563.2463415693258</v>
      </c>
      <c r="AN127" s="5">
        <v>10</v>
      </c>
      <c r="AO127" s="5">
        <f t="shared" si="32"/>
        <v>1560</v>
      </c>
      <c r="AQ127" s="7">
        <f t="shared" si="33"/>
        <v>10440</v>
      </c>
    </row>
    <row r="128" spans="1:43" ht="25.5" x14ac:dyDescent="0.25">
      <c r="A128" s="20">
        <v>9545328</v>
      </c>
      <c r="B128" s="20">
        <v>55356653000108</v>
      </c>
      <c r="C128" s="21" t="s">
        <v>331</v>
      </c>
      <c r="D128" s="22" t="s">
        <v>82</v>
      </c>
      <c r="E128" s="22" t="s">
        <v>82</v>
      </c>
      <c r="F128" s="22" t="s">
        <v>189</v>
      </c>
      <c r="G128" s="22">
        <v>2434</v>
      </c>
      <c r="H128" s="22" t="s">
        <v>190</v>
      </c>
      <c r="I128" s="23">
        <v>300</v>
      </c>
      <c r="J128" s="23">
        <v>0</v>
      </c>
      <c r="K128" s="23">
        <v>600</v>
      </c>
      <c r="L128" s="24">
        <v>0</v>
      </c>
      <c r="M128" s="24">
        <v>0</v>
      </c>
      <c r="N128" s="24">
        <v>0</v>
      </c>
      <c r="O128" s="23">
        <v>0</v>
      </c>
      <c r="P128" s="23">
        <v>0</v>
      </c>
      <c r="Q128" s="23">
        <v>0</v>
      </c>
      <c r="R128" s="24">
        <v>0</v>
      </c>
      <c r="S128" s="24">
        <v>0</v>
      </c>
      <c r="T128" s="24">
        <v>0</v>
      </c>
      <c r="U128" s="23">
        <v>4000</v>
      </c>
      <c r="V128" s="23">
        <v>0</v>
      </c>
      <c r="W128" s="23">
        <v>8000</v>
      </c>
      <c r="X128" s="24">
        <v>0</v>
      </c>
      <c r="Y128" s="24">
        <v>0</v>
      </c>
      <c r="Z128" s="24">
        <v>0</v>
      </c>
      <c r="AA128" s="23">
        <v>500</v>
      </c>
      <c r="AB128" s="23">
        <v>0</v>
      </c>
      <c r="AC128" s="23">
        <v>1000</v>
      </c>
      <c r="AD128" s="24">
        <v>250</v>
      </c>
      <c r="AE128" s="24">
        <v>0</v>
      </c>
      <c r="AF128" s="24">
        <v>500</v>
      </c>
      <c r="AG128" s="25">
        <f>VLOOKUP(A128,'[1]15 MAPA DE LEITO (USO CAF)'!$D$2:$I$948,6,0)</f>
        <v>0</v>
      </c>
      <c r="AH128" s="25">
        <f>VLOOKUP(A128,[2]taxaOcupacaoCOVID19_CAF_2021_6_!$E$4:$O$916,11,0)</f>
        <v>0</v>
      </c>
      <c r="AI128" s="26" t="e">
        <f>VLOOKUP(A128,[2]taxaOcupacaoCOVID19_CAF_2021_6_!$E$4:$Q$916,13,0)</f>
        <v>#DIV/0!</v>
      </c>
      <c r="AJ128" s="25">
        <f t="shared" si="29"/>
        <v>0</v>
      </c>
      <c r="AK128" s="20">
        <f>AJ128</f>
        <v>0</v>
      </c>
      <c r="AL128" s="27">
        <f t="shared" si="26"/>
        <v>8.6847018976073651E-4</v>
      </c>
      <c r="AM128" s="9">
        <f t="shared" si="31"/>
        <v>78.162317078466288</v>
      </c>
      <c r="AN128" s="5">
        <v>10</v>
      </c>
      <c r="AO128" s="5">
        <f t="shared" si="32"/>
        <v>80</v>
      </c>
      <c r="AQ128" s="7">
        <f t="shared" si="33"/>
        <v>520</v>
      </c>
    </row>
    <row r="129" spans="1:43" ht="38.25" x14ac:dyDescent="0.25">
      <c r="A129" s="20">
        <v>2022648</v>
      </c>
      <c r="B129" s="20">
        <v>46045290000190</v>
      </c>
      <c r="C129" s="21" t="s">
        <v>333</v>
      </c>
      <c r="D129" s="22" t="s">
        <v>86</v>
      </c>
      <c r="E129" s="22" t="s">
        <v>86</v>
      </c>
      <c r="F129" s="22" t="s">
        <v>189</v>
      </c>
      <c r="G129" s="22">
        <v>1959</v>
      </c>
      <c r="H129" s="22" t="s">
        <v>154</v>
      </c>
      <c r="I129" s="23">
        <v>1313</v>
      </c>
      <c r="J129" s="23">
        <v>355</v>
      </c>
      <c r="K129" s="23">
        <v>1523</v>
      </c>
      <c r="L129" s="24">
        <v>1877</v>
      </c>
      <c r="M129" s="24">
        <v>110</v>
      </c>
      <c r="N129" s="24">
        <v>3392</v>
      </c>
      <c r="O129" s="23">
        <v>2000</v>
      </c>
      <c r="P129" s="23">
        <v>57</v>
      </c>
      <c r="Q129" s="23">
        <v>1490</v>
      </c>
      <c r="R129" s="24">
        <v>0</v>
      </c>
      <c r="S129" s="24">
        <v>0</v>
      </c>
      <c r="T129" s="24">
        <v>0</v>
      </c>
      <c r="U129" s="23">
        <v>6071</v>
      </c>
      <c r="V129" s="23">
        <v>557</v>
      </c>
      <c r="W129" s="23">
        <v>9161</v>
      </c>
      <c r="X129" s="24">
        <v>0</v>
      </c>
      <c r="Y129" s="24">
        <v>0</v>
      </c>
      <c r="Z129" s="24">
        <v>0</v>
      </c>
      <c r="AA129" s="23">
        <v>1157</v>
      </c>
      <c r="AB129" s="23">
        <v>539</v>
      </c>
      <c r="AC129" s="23">
        <v>1582</v>
      </c>
      <c r="AD129" s="24">
        <v>2609</v>
      </c>
      <c r="AE129" s="24">
        <v>304</v>
      </c>
      <c r="AF129" s="24">
        <v>5220</v>
      </c>
      <c r="AG129" s="25">
        <f>VLOOKUP(A129,'[1]15 MAPA DE LEITO (USO CAF)'!$D$2:$I$948,6,0)</f>
        <v>0</v>
      </c>
      <c r="AH129" s="25">
        <f>VLOOKUP(A129,[2]taxaOcupacaoCOVID19_CAF_2021_6_!$E$4:$O$916,11,0)</f>
        <v>27</v>
      </c>
      <c r="AI129" s="26">
        <f>VLOOKUP(A129,[2]taxaOcupacaoCOVID19_CAF_2021_6_!$E$4:$Q$916,13,0)</f>
        <v>0.81481481481481477</v>
      </c>
      <c r="AJ129" s="25">
        <f t="shared" si="29"/>
        <v>27</v>
      </c>
      <c r="AK129" s="20">
        <f t="shared" si="30"/>
        <v>22</v>
      </c>
      <c r="AL129" s="27">
        <f t="shared" si="26"/>
        <v>2.2044668316760028E-3</v>
      </c>
      <c r="AM129" s="9">
        <f t="shared" si="31"/>
        <v>198.40201485084026</v>
      </c>
      <c r="AN129" s="5">
        <v>10</v>
      </c>
      <c r="AO129" s="5">
        <f t="shared" si="32"/>
        <v>200</v>
      </c>
      <c r="AQ129" s="7">
        <f t="shared" si="33"/>
        <v>1323</v>
      </c>
    </row>
    <row r="130" spans="1:43" ht="38.25" x14ac:dyDescent="0.25">
      <c r="A130" s="20">
        <v>2023709</v>
      </c>
      <c r="B130" s="20">
        <v>50119585000131</v>
      </c>
      <c r="C130" s="21" t="s">
        <v>336</v>
      </c>
      <c r="D130" s="22" t="s">
        <v>86</v>
      </c>
      <c r="E130" s="22" t="s">
        <v>337</v>
      </c>
      <c r="F130" s="22" t="s">
        <v>189</v>
      </c>
      <c r="G130" s="22">
        <v>2094</v>
      </c>
      <c r="H130" s="22" t="s">
        <v>154</v>
      </c>
      <c r="I130" s="23">
        <v>4000</v>
      </c>
      <c r="J130" s="23">
        <v>275</v>
      </c>
      <c r="K130" s="23">
        <v>8000</v>
      </c>
      <c r="L130" s="24">
        <v>2000</v>
      </c>
      <c r="M130" s="24">
        <v>147</v>
      </c>
      <c r="N130" s="24">
        <v>4000</v>
      </c>
      <c r="O130" s="23">
        <v>50</v>
      </c>
      <c r="P130" s="23">
        <v>0</v>
      </c>
      <c r="Q130" s="23">
        <v>200</v>
      </c>
      <c r="R130" s="24">
        <v>0</v>
      </c>
      <c r="S130" s="24">
        <v>0</v>
      </c>
      <c r="T130" s="24">
        <v>0</v>
      </c>
      <c r="U130" s="23">
        <v>6500</v>
      </c>
      <c r="V130" s="23">
        <v>260</v>
      </c>
      <c r="W130" s="23">
        <v>13000</v>
      </c>
      <c r="X130" s="24">
        <v>0</v>
      </c>
      <c r="Y130" s="24">
        <v>0</v>
      </c>
      <c r="Z130" s="24">
        <v>0</v>
      </c>
      <c r="AA130" s="23">
        <v>2700</v>
      </c>
      <c r="AB130" s="23">
        <v>0</v>
      </c>
      <c r="AC130" s="23">
        <v>5400</v>
      </c>
      <c r="AD130" s="24">
        <v>550</v>
      </c>
      <c r="AE130" s="24">
        <v>193</v>
      </c>
      <c r="AF130" s="24">
        <v>1100</v>
      </c>
      <c r="AG130" s="25">
        <f>VLOOKUP(A130,'[1]15 MAPA DE LEITO (USO CAF)'!$D$2:$I$948,6,0)</f>
        <v>0</v>
      </c>
      <c r="AH130" s="25">
        <f>VLOOKUP(A130,[2]taxaOcupacaoCOVID19_CAF_2021_6_!$E$4:$O$916,11,0)</f>
        <v>22</v>
      </c>
      <c r="AI130" s="26">
        <f>VLOOKUP(A130,[2]taxaOcupacaoCOVID19_CAF_2021_6_!$E$4:$Q$916,13,0)</f>
        <v>0.90909090909090906</v>
      </c>
      <c r="AJ130" s="25">
        <f t="shared" si="29"/>
        <v>22</v>
      </c>
      <c r="AK130" s="20">
        <f t="shared" si="30"/>
        <v>20</v>
      </c>
      <c r="AL130" s="27">
        <f t="shared" si="26"/>
        <v>1.1579602530143153E-2</v>
      </c>
      <c r="AM130" s="9">
        <f t="shared" si="31"/>
        <v>1042.1642277128838</v>
      </c>
      <c r="AN130" s="5">
        <v>10</v>
      </c>
      <c r="AO130" s="5">
        <f t="shared" si="32"/>
        <v>1040</v>
      </c>
      <c r="AQ130" s="7">
        <f t="shared" si="33"/>
        <v>6960</v>
      </c>
    </row>
    <row r="131" spans="1:43" ht="38.25" x14ac:dyDescent="0.25">
      <c r="A131" s="20">
        <v>2025477</v>
      </c>
      <c r="B131" s="20">
        <v>56896368000134</v>
      </c>
      <c r="C131" s="21" t="s">
        <v>338</v>
      </c>
      <c r="D131" s="22" t="s">
        <v>113</v>
      </c>
      <c r="E131" s="22" t="s">
        <v>339</v>
      </c>
      <c r="F131" s="22" t="s">
        <v>189</v>
      </c>
      <c r="G131" s="22">
        <v>1745</v>
      </c>
      <c r="H131" s="22" t="s">
        <v>154</v>
      </c>
      <c r="I131" s="23">
        <v>9750</v>
      </c>
      <c r="J131" s="23">
        <v>700</v>
      </c>
      <c r="K131" s="23">
        <v>19500</v>
      </c>
      <c r="L131" s="24">
        <v>4875</v>
      </c>
      <c r="M131" s="24">
        <v>0</v>
      </c>
      <c r="N131" s="24">
        <v>9750</v>
      </c>
      <c r="O131" s="23">
        <v>0</v>
      </c>
      <c r="P131" s="23">
        <v>0</v>
      </c>
      <c r="Q131" s="23">
        <v>0</v>
      </c>
      <c r="R131" s="24">
        <v>0</v>
      </c>
      <c r="S131" s="24">
        <v>0</v>
      </c>
      <c r="T131" s="24">
        <v>0</v>
      </c>
      <c r="U131" s="23">
        <v>6240</v>
      </c>
      <c r="V131" s="23">
        <v>0</v>
      </c>
      <c r="W131" s="23">
        <v>12480</v>
      </c>
      <c r="X131" s="24">
        <v>0</v>
      </c>
      <c r="Y131" s="24">
        <v>0</v>
      </c>
      <c r="Z131" s="24">
        <v>0</v>
      </c>
      <c r="AA131" s="23">
        <v>3900</v>
      </c>
      <c r="AB131" s="23">
        <v>0</v>
      </c>
      <c r="AC131" s="23">
        <v>7800</v>
      </c>
      <c r="AD131" s="24">
        <v>6240</v>
      </c>
      <c r="AE131" s="24">
        <v>1273</v>
      </c>
      <c r="AF131" s="24">
        <v>12480</v>
      </c>
      <c r="AG131" s="25">
        <f>VLOOKUP(A131,'[1]15 MAPA DE LEITO (USO CAF)'!$D$2:$I$948,6,0)</f>
        <v>16</v>
      </c>
      <c r="AH131" s="25">
        <f>VLOOKUP(A131,[2]taxaOcupacaoCOVID19_CAF_2021_6_!$E$4:$O$916,11,0)</f>
        <v>10</v>
      </c>
      <c r="AI131" s="26">
        <f>VLOOKUP(A131,[2]taxaOcupacaoCOVID19_CAF_2021_6_!$E$4:$Q$916,13,0)</f>
        <v>1</v>
      </c>
      <c r="AJ131" s="25">
        <f t="shared" si="29"/>
        <v>16</v>
      </c>
      <c r="AK131" s="20">
        <f t="shared" si="30"/>
        <v>16</v>
      </c>
      <c r="AL131" s="27">
        <f t="shared" si="26"/>
        <v>2.8225281167223934E-2</v>
      </c>
      <c r="AM131" s="9">
        <f t="shared" si="31"/>
        <v>2540.2753050501542</v>
      </c>
      <c r="AN131" s="5">
        <v>10</v>
      </c>
      <c r="AO131" s="5">
        <f t="shared" si="32"/>
        <v>2540</v>
      </c>
      <c r="AQ131" s="7">
        <f t="shared" si="33"/>
        <v>16960</v>
      </c>
    </row>
    <row r="132" spans="1:43" ht="25.5" x14ac:dyDescent="0.25">
      <c r="A132" s="20">
        <v>2025752</v>
      </c>
      <c r="B132" s="20">
        <v>58198524000119</v>
      </c>
      <c r="C132" s="28" t="s">
        <v>340</v>
      </c>
      <c r="D132" s="22" t="s">
        <v>65</v>
      </c>
      <c r="E132" s="22" t="s">
        <v>66</v>
      </c>
      <c r="F132" s="22" t="s">
        <v>189</v>
      </c>
      <c r="G132" s="22">
        <v>2045</v>
      </c>
      <c r="H132" s="22" t="s">
        <v>154</v>
      </c>
      <c r="I132" s="23">
        <v>9000</v>
      </c>
      <c r="J132" s="23">
        <v>0</v>
      </c>
      <c r="K132" s="23">
        <v>18000</v>
      </c>
      <c r="L132" s="24">
        <v>7530</v>
      </c>
      <c r="M132" s="24">
        <v>7525</v>
      </c>
      <c r="N132" s="24">
        <v>7530</v>
      </c>
      <c r="O132" s="23">
        <v>5010</v>
      </c>
      <c r="P132" s="23">
        <v>3000</v>
      </c>
      <c r="Q132" s="23">
        <v>5010</v>
      </c>
      <c r="R132" s="24">
        <v>2580</v>
      </c>
      <c r="S132" s="24">
        <v>0</v>
      </c>
      <c r="T132" s="24">
        <v>5160</v>
      </c>
      <c r="U132" s="23">
        <v>2640</v>
      </c>
      <c r="V132" s="23">
        <v>3235</v>
      </c>
      <c r="W132" s="23">
        <v>5280</v>
      </c>
      <c r="X132" s="24">
        <v>3900</v>
      </c>
      <c r="Y132" s="24">
        <v>5984</v>
      </c>
      <c r="Z132" s="24">
        <v>3900</v>
      </c>
      <c r="AA132" s="23">
        <v>630</v>
      </c>
      <c r="AB132" s="23">
        <v>0</v>
      </c>
      <c r="AC132" s="23">
        <v>1260</v>
      </c>
      <c r="AD132" s="24">
        <v>4000</v>
      </c>
      <c r="AE132" s="24">
        <v>4255</v>
      </c>
      <c r="AF132" s="24">
        <v>4000</v>
      </c>
      <c r="AG132" s="25">
        <f>VLOOKUP(A132,'[1]15 MAPA DE LEITO (USO CAF)'!$D$2:$I$948,6,0)</f>
        <v>60</v>
      </c>
      <c r="AH132" s="25">
        <f>VLOOKUP(A132,[2]taxaOcupacaoCOVID19_CAF_2021_6_!$E$4:$O$916,11,0)</f>
        <v>20</v>
      </c>
      <c r="AI132" s="26">
        <f>VLOOKUP(A132,[2]taxaOcupacaoCOVID19_CAF_2021_6_!$E$4:$Q$916,13,0)</f>
        <v>0.65</v>
      </c>
      <c r="AJ132" s="25">
        <f t="shared" si="29"/>
        <v>60</v>
      </c>
      <c r="AK132" s="20">
        <f t="shared" si="30"/>
        <v>39</v>
      </c>
      <c r="AL132" s="27">
        <f t="shared" si="26"/>
        <v>2.6054105692822092E-2</v>
      </c>
      <c r="AM132" s="9">
        <f t="shared" si="31"/>
        <v>2344.8695123539883</v>
      </c>
      <c r="AN132" s="5">
        <v>10</v>
      </c>
      <c r="AO132" s="5">
        <f t="shared" si="32"/>
        <v>2340</v>
      </c>
      <c r="AQ132" s="7">
        <f t="shared" si="33"/>
        <v>15660</v>
      </c>
    </row>
    <row r="133" spans="1:43" ht="25.5" x14ac:dyDescent="0.25">
      <c r="A133" s="20">
        <v>2027186</v>
      </c>
      <c r="B133" s="20">
        <v>49797293000179</v>
      </c>
      <c r="C133" s="21" t="s">
        <v>341</v>
      </c>
      <c r="D133" s="22" t="s">
        <v>99</v>
      </c>
      <c r="E133" s="22" t="s">
        <v>100</v>
      </c>
      <c r="F133" s="22" t="s">
        <v>189</v>
      </c>
      <c r="G133" s="22">
        <v>774</v>
      </c>
      <c r="H133" s="22" t="s">
        <v>154</v>
      </c>
      <c r="I133" s="23">
        <v>22</v>
      </c>
      <c r="J133" s="23">
        <v>42</v>
      </c>
      <c r="K133" s="23">
        <v>37</v>
      </c>
      <c r="L133" s="24">
        <v>0</v>
      </c>
      <c r="M133" s="24">
        <v>0</v>
      </c>
      <c r="N133" s="24">
        <v>0</v>
      </c>
      <c r="O133" s="23">
        <v>59</v>
      </c>
      <c r="P133" s="23">
        <v>10</v>
      </c>
      <c r="Q133" s="23">
        <v>110</v>
      </c>
      <c r="R133" s="24">
        <v>0</v>
      </c>
      <c r="S133" s="24">
        <v>0</v>
      </c>
      <c r="T133" s="24">
        <v>0</v>
      </c>
      <c r="U133" s="23">
        <v>490</v>
      </c>
      <c r="V133" s="23">
        <v>108</v>
      </c>
      <c r="W133" s="23">
        <v>910</v>
      </c>
      <c r="X133" s="24">
        <v>0</v>
      </c>
      <c r="Y133" s="24">
        <v>0</v>
      </c>
      <c r="Z133" s="24">
        <v>0</v>
      </c>
      <c r="AA133" s="23">
        <v>5899</v>
      </c>
      <c r="AB133" s="23">
        <v>15</v>
      </c>
      <c r="AC133" s="23">
        <v>7850</v>
      </c>
      <c r="AD133" s="24">
        <v>112</v>
      </c>
      <c r="AE133" s="24">
        <v>5</v>
      </c>
      <c r="AF133" s="24">
        <v>225</v>
      </c>
      <c r="AG133" s="25">
        <f>VLOOKUP(A133,'[1]15 MAPA DE LEITO (USO CAF)'!$D$2:$I$948,6,0)</f>
        <v>21</v>
      </c>
      <c r="AH133" s="25">
        <f>VLOOKUP(A133,[2]taxaOcupacaoCOVID19_CAF_2021_6_!$E$4:$O$916,11,0)</f>
        <v>7</v>
      </c>
      <c r="AI133" s="26">
        <f>VLOOKUP(A133,[2]taxaOcupacaoCOVID19_CAF_2021_6_!$E$4:$Q$916,13,0)</f>
        <v>1</v>
      </c>
      <c r="AJ133" s="25">
        <f t="shared" si="29"/>
        <v>21</v>
      </c>
      <c r="AK133" s="20">
        <f t="shared" si="30"/>
        <v>21</v>
      </c>
      <c r="AL133" s="27">
        <f t="shared" ref="AL133:AL164" si="38">(K133*100%)/$K$177</f>
        <v>5.3555661701912079E-5</v>
      </c>
      <c r="AM133" s="9">
        <f t="shared" si="31"/>
        <v>4.8200095531720875</v>
      </c>
      <c r="AN133" s="5">
        <v>10</v>
      </c>
      <c r="AO133" s="5">
        <v>30</v>
      </c>
      <c r="AQ133" s="7">
        <f t="shared" si="33"/>
        <v>7</v>
      </c>
    </row>
    <row r="134" spans="1:43" ht="38.25" x14ac:dyDescent="0.25">
      <c r="A134" s="20">
        <v>2027356</v>
      </c>
      <c r="B134" s="20">
        <v>46523239000147</v>
      </c>
      <c r="C134" s="21" t="s">
        <v>342</v>
      </c>
      <c r="D134" s="22" t="s">
        <v>48</v>
      </c>
      <c r="E134" s="22" t="s">
        <v>202</v>
      </c>
      <c r="F134" s="22" t="s">
        <v>189</v>
      </c>
      <c r="G134" s="22">
        <v>2201</v>
      </c>
      <c r="H134" s="22" t="s">
        <v>154</v>
      </c>
      <c r="I134" s="23">
        <v>50</v>
      </c>
      <c r="J134" s="23">
        <v>18</v>
      </c>
      <c r="K134" s="23">
        <v>100</v>
      </c>
      <c r="L134" s="24">
        <v>0</v>
      </c>
      <c r="M134" s="24">
        <v>0</v>
      </c>
      <c r="N134" s="24">
        <v>0</v>
      </c>
      <c r="O134" s="23">
        <v>400</v>
      </c>
      <c r="P134" s="23">
        <v>31</v>
      </c>
      <c r="Q134" s="23">
        <v>800</v>
      </c>
      <c r="R134" s="24">
        <v>0</v>
      </c>
      <c r="S134" s="24">
        <v>0</v>
      </c>
      <c r="T134" s="24">
        <v>0</v>
      </c>
      <c r="U134" s="23">
        <v>150</v>
      </c>
      <c r="V134" s="23">
        <v>252</v>
      </c>
      <c r="W134" s="23">
        <v>300</v>
      </c>
      <c r="X134" s="24">
        <v>0</v>
      </c>
      <c r="Y134" s="24">
        <v>0</v>
      </c>
      <c r="Z134" s="24">
        <v>0</v>
      </c>
      <c r="AA134" s="23">
        <v>400</v>
      </c>
      <c r="AB134" s="23">
        <v>452</v>
      </c>
      <c r="AC134" s="23">
        <v>800</v>
      </c>
      <c r="AD134" s="24">
        <v>0</v>
      </c>
      <c r="AE134" s="24">
        <v>25</v>
      </c>
      <c r="AF134" s="24">
        <v>0</v>
      </c>
      <c r="AG134" s="25">
        <f>VLOOKUP(A134,'[1]15 MAPA DE LEITO (USO CAF)'!$D$2:$I$948,6,0)</f>
        <v>12</v>
      </c>
      <c r="AH134" s="25">
        <f>VLOOKUP(A134,[2]taxaOcupacaoCOVID19_CAF_2021_6_!$E$4:$O$916,11,0)</f>
        <v>7</v>
      </c>
      <c r="AI134" s="26">
        <f>VLOOKUP(A134,[2]taxaOcupacaoCOVID19_CAF_2021_6_!$E$4:$Q$916,13,0)</f>
        <v>0.8571428571428571</v>
      </c>
      <c r="AJ134" s="25">
        <f t="shared" si="29"/>
        <v>12</v>
      </c>
      <c r="AK134" s="20">
        <f t="shared" si="30"/>
        <v>10.285714285714285</v>
      </c>
      <c r="AL134" s="27">
        <f t="shared" si="38"/>
        <v>1.447450316267894E-4</v>
      </c>
      <c r="AM134" s="9">
        <f t="shared" si="31"/>
        <v>13.027052846411046</v>
      </c>
      <c r="AN134" s="5">
        <v>10</v>
      </c>
      <c r="AO134" s="5">
        <v>20</v>
      </c>
      <c r="AQ134" s="7">
        <f t="shared" si="33"/>
        <v>80</v>
      </c>
    </row>
    <row r="135" spans="1:43" ht="51" x14ac:dyDescent="0.25">
      <c r="A135" s="20">
        <v>2028204</v>
      </c>
      <c r="B135" s="20">
        <v>52852100000140</v>
      </c>
      <c r="C135" s="21" t="s">
        <v>343</v>
      </c>
      <c r="D135" s="22" t="s">
        <v>113</v>
      </c>
      <c r="E135" s="22" t="s">
        <v>344</v>
      </c>
      <c r="F135" s="22" t="s">
        <v>189</v>
      </c>
      <c r="G135" s="22">
        <v>2015</v>
      </c>
      <c r="H135" s="22" t="s">
        <v>154</v>
      </c>
      <c r="I135" s="23">
        <v>2500</v>
      </c>
      <c r="J135" s="23">
        <v>1000</v>
      </c>
      <c r="K135" s="23">
        <v>5000</v>
      </c>
      <c r="L135" s="24">
        <v>300</v>
      </c>
      <c r="M135" s="24">
        <v>500</v>
      </c>
      <c r="N135" s="24">
        <v>600</v>
      </c>
      <c r="O135" s="23">
        <v>150</v>
      </c>
      <c r="P135" s="23">
        <v>1000</v>
      </c>
      <c r="Q135" s="23">
        <v>300</v>
      </c>
      <c r="R135" s="24">
        <v>0</v>
      </c>
      <c r="S135" s="24">
        <v>0</v>
      </c>
      <c r="T135" s="24">
        <v>0</v>
      </c>
      <c r="U135" s="23">
        <v>2500</v>
      </c>
      <c r="V135" s="23">
        <v>342</v>
      </c>
      <c r="W135" s="23">
        <v>5000</v>
      </c>
      <c r="X135" s="24">
        <v>150</v>
      </c>
      <c r="Y135" s="24">
        <v>500</v>
      </c>
      <c r="Z135" s="24">
        <v>300</v>
      </c>
      <c r="AA135" s="23">
        <v>0</v>
      </c>
      <c r="AB135" s="23">
        <v>0</v>
      </c>
      <c r="AC135" s="23">
        <v>0</v>
      </c>
      <c r="AD135" s="24">
        <v>30</v>
      </c>
      <c r="AE135" s="24">
        <v>400</v>
      </c>
      <c r="AF135" s="24">
        <v>60</v>
      </c>
      <c r="AG135" s="25">
        <f>VLOOKUP(A135,'[1]15 MAPA DE LEITO (USO CAF)'!$D$2:$I$948,6,0)</f>
        <v>0</v>
      </c>
      <c r="AH135" s="25">
        <f>VLOOKUP(A135,[2]taxaOcupacaoCOVID19_CAF_2021_6_!$E$4:$O$916,11,0)</f>
        <v>11</v>
      </c>
      <c r="AI135" s="26">
        <f>VLOOKUP(A135,[2]taxaOcupacaoCOVID19_CAF_2021_6_!$E$4:$Q$916,13,0)</f>
        <v>1</v>
      </c>
      <c r="AJ135" s="25">
        <f t="shared" si="29"/>
        <v>11</v>
      </c>
      <c r="AK135" s="20">
        <f t="shared" si="30"/>
        <v>11</v>
      </c>
      <c r="AL135" s="27">
        <f t="shared" si="38"/>
        <v>7.2372515813394706E-3</v>
      </c>
      <c r="AM135" s="9">
        <f t="shared" si="31"/>
        <v>651.35264232055238</v>
      </c>
      <c r="AN135" s="5">
        <v>10</v>
      </c>
      <c r="AO135" s="5">
        <f t="shared" si="32"/>
        <v>650</v>
      </c>
      <c r="AQ135" s="7">
        <f t="shared" si="33"/>
        <v>4350</v>
      </c>
    </row>
    <row r="136" spans="1:43" ht="51" x14ac:dyDescent="0.25">
      <c r="A136" s="20">
        <v>2078252</v>
      </c>
      <c r="B136" s="20">
        <v>45383106000150</v>
      </c>
      <c r="C136" s="21" t="s">
        <v>354</v>
      </c>
      <c r="D136" s="22" t="s">
        <v>71</v>
      </c>
      <c r="E136" s="22" t="s">
        <v>355</v>
      </c>
      <c r="F136" s="22" t="s">
        <v>189</v>
      </c>
      <c r="G136" s="22">
        <v>1740</v>
      </c>
      <c r="H136" s="22" t="s">
        <v>154</v>
      </c>
      <c r="I136" s="23">
        <v>150</v>
      </c>
      <c r="J136" s="23">
        <v>90</v>
      </c>
      <c r="K136" s="23">
        <v>300</v>
      </c>
      <c r="L136" s="24">
        <v>0</v>
      </c>
      <c r="M136" s="24">
        <v>0</v>
      </c>
      <c r="N136" s="24">
        <v>0</v>
      </c>
      <c r="O136" s="23">
        <v>0</v>
      </c>
      <c r="P136" s="23">
        <v>0</v>
      </c>
      <c r="Q136" s="23">
        <v>0</v>
      </c>
      <c r="R136" s="24">
        <v>40</v>
      </c>
      <c r="S136" s="24">
        <v>2</v>
      </c>
      <c r="T136" s="24">
        <v>80</v>
      </c>
      <c r="U136" s="23">
        <v>3564</v>
      </c>
      <c r="V136" s="23">
        <v>0</v>
      </c>
      <c r="W136" s="23">
        <v>7128</v>
      </c>
      <c r="X136" s="24">
        <v>0</v>
      </c>
      <c r="Y136" s="24">
        <v>0</v>
      </c>
      <c r="Z136" s="24">
        <v>0</v>
      </c>
      <c r="AA136" s="23">
        <v>302</v>
      </c>
      <c r="AB136" s="23">
        <v>0</v>
      </c>
      <c r="AC136" s="23">
        <v>604</v>
      </c>
      <c r="AD136" s="24">
        <v>847</v>
      </c>
      <c r="AE136" s="24">
        <v>170</v>
      </c>
      <c r="AF136" s="24">
        <v>1694</v>
      </c>
      <c r="AG136" s="25">
        <f>VLOOKUP(A136,'[1]15 MAPA DE LEITO (USO CAF)'!$D$2:$I$948,6,0)</f>
        <v>0</v>
      </c>
      <c r="AH136" s="25">
        <f>VLOOKUP(A136,[2]taxaOcupacaoCOVID19_CAF_2021_6_!$E$4:$O$916,11,0)</f>
        <v>15</v>
      </c>
      <c r="AI136" s="26">
        <f>VLOOKUP(A136,[2]taxaOcupacaoCOVID19_CAF_2021_6_!$E$4:$Q$916,13,0)</f>
        <v>0.66666666666666663</v>
      </c>
      <c r="AJ136" s="25">
        <f t="shared" si="29"/>
        <v>15</v>
      </c>
      <c r="AK136" s="20">
        <f t="shared" si="30"/>
        <v>10</v>
      </c>
      <c r="AL136" s="27">
        <f t="shared" si="38"/>
        <v>4.3423509488036826E-4</v>
      </c>
      <c r="AM136" s="9">
        <f t="shared" si="31"/>
        <v>39.081158539233144</v>
      </c>
      <c r="AN136" s="5">
        <v>10</v>
      </c>
      <c r="AO136" s="5">
        <f t="shared" si="32"/>
        <v>40</v>
      </c>
      <c r="AQ136" s="7">
        <f t="shared" si="33"/>
        <v>260</v>
      </c>
    </row>
    <row r="137" spans="1:43" ht="51" x14ac:dyDescent="0.25">
      <c r="A137" s="20">
        <v>2078295</v>
      </c>
      <c r="B137" s="20">
        <v>72127210000156</v>
      </c>
      <c r="C137" s="21" t="s">
        <v>356</v>
      </c>
      <c r="D137" s="22" t="s">
        <v>58</v>
      </c>
      <c r="E137" s="22" t="s">
        <v>357</v>
      </c>
      <c r="F137" s="22" t="s">
        <v>189</v>
      </c>
      <c r="G137" s="22">
        <v>2366</v>
      </c>
      <c r="H137" s="22" t="s">
        <v>154</v>
      </c>
      <c r="I137" s="23">
        <v>40</v>
      </c>
      <c r="J137" s="23">
        <v>0</v>
      </c>
      <c r="K137" s="23">
        <v>80</v>
      </c>
      <c r="L137" s="24">
        <v>0</v>
      </c>
      <c r="M137" s="24">
        <v>0</v>
      </c>
      <c r="N137" s="24">
        <v>0</v>
      </c>
      <c r="O137" s="23">
        <v>300</v>
      </c>
      <c r="P137" s="23">
        <v>0</v>
      </c>
      <c r="Q137" s="23">
        <v>600</v>
      </c>
      <c r="R137" s="24">
        <v>0</v>
      </c>
      <c r="S137" s="24">
        <v>0</v>
      </c>
      <c r="T137" s="24">
        <v>0</v>
      </c>
      <c r="U137" s="23">
        <v>2400</v>
      </c>
      <c r="V137" s="23">
        <v>820</v>
      </c>
      <c r="W137" s="23">
        <v>4800</v>
      </c>
      <c r="X137" s="24">
        <v>0</v>
      </c>
      <c r="Y137" s="24">
        <v>0</v>
      </c>
      <c r="Z137" s="24">
        <v>0</v>
      </c>
      <c r="AA137" s="23">
        <v>900</v>
      </c>
      <c r="AB137" s="23">
        <v>130</v>
      </c>
      <c r="AC137" s="23">
        <v>1800</v>
      </c>
      <c r="AD137" s="24">
        <v>800</v>
      </c>
      <c r="AE137" s="24">
        <v>0</v>
      </c>
      <c r="AF137" s="24">
        <v>1600</v>
      </c>
      <c r="AG137" s="25">
        <f>VLOOKUP(A137,'[1]15 MAPA DE LEITO (USO CAF)'!$D$2:$I$948,6,0)</f>
        <v>14</v>
      </c>
      <c r="AH137" s="25">
        <f>VLOOKUP(A137,[2]taxaOcupacaoCOVID19_CAF_2021_6_!$E$4:$O$916,11,0)</f>
        <v>8</v>
      </c>
      <c r="AI137" s="26">
        <f>VLOOKUP(A137,[2]taxaOcupacaoCOVID19_CAF_2021_6_!$E$4:$Q$916,13,0)</f>
        <v>0.5</v>
      </c>
      <c r="AJ137" s="25">
        <f t="shared" si="29"/>
        <v>14</v>
      </c>
      <c r="AK137" s="20">
        <f t="shared" si="30"/>
        <v>7</v>
      </c>
      <c r="AL137" s="27">
        <f t="shared" si="38"/>
        <v>1.1579602530143152E-4</v>
      </c>
      <c r="AM137" s="9">
        <f t="shared" si="31"/>
        <v>10.421642277128838</v>
      </c>
      <c r="AN137" s="5">
        <v>10</v>
      </c>
      <c r="AO137" s="5">
        <v>20</v>
      </c>
      <c r="AQ137" s="7">
        <f t="shared" si="33"/>
        <v>60</v>
      </c>
    </row>
    <row r="138" spans="1:43" ht="38.25" x14ac:dyDescent="0.25">
      <c r="A138" s="20">
        <v>2078414</v>
      </c>
      <c r="B138" s="20">
        <v>48341283000161</v>
      </c>
      <c r="C138" s="21" t="s">
        <v>358</v>
      </c>
      <c r="D138" s="22" t="s">
        <v>94</v>
      </c>
      <c r="E138" s="22" t="s">
        <v>359</v>
      </c>
      <c r="F138" s="22" t="s">
        <v>189</v>
      </c>
      <c r="G138" s="22">
        <v>1986</v>
      </c>
      <c r="H138" s="22" t="s">
        <v>154</v>
      </c>
      <c r="I138" s="23">
        <v>1500</v>
      </c>
      <c r="J138" s="23">
        <v>0</v>
      </c>
      <c r="K138" s="23">
        <v>3000</v>
      </c>
      <c r="L138" s="24">
        <v>800</v>
      </c>
      <c r="M138" s="24">
        <v>0</v>
      </c>
      <c r="N138" s="24">
        <v>1600</v>
      </c>
      <c r="O138" s="23">
        <v>800</v>
      </c>
      <c r="P138" s="23">
        <v>0</v>
      </c>
      <c r="Q138" s="23">
        <v>1600</v>
      </c>
      <c r="R138" s="24">
        <v>500</v>
      </c>
      <c r="S138" s="24">
        <v>0</v>
      </c>
      <c r="T138" s="24">
        <v>1000</v>
      </c>
      <c r="U138" s="23">
        <v>1000</v>
      </c>
      <c r="V138" s="23">
        <v>0</v>
      </c>
      <c r="W138" s="23">
        <v>2000</v>
      </c>
      <c r="X138" s="24">
        <v>0</v>
      </c>
      <c r="Y138" s="24">
        <v>0</v>
      </c>
      <c r="Z138" s="24">
        <v>0</v>
      </c>
      <c r="AA138" s="23">
        <v>2000</v>
      </c>
      <c r="AB138" s="23">
        <v>0</v>
      </c>
      <c r="AC138" s="23">
        <v>4000</v>
      </c>
      <c r="AD138" s="24">
        <v>1000</v>
      </c>
      <c r="AE138" s="24">
        <v>0</v>
      </c>
      <c r="AF138" s="24">
        <v>2000</v>
      </c>
      <c r="AG138" s="25">
        <f>VLOOKUP(A138,'[1]15 MAPA DE LEITO (USO CAF)'!$D$2:$I$948,6,0)</f>
        <v>0</v>
      </c>
      <c r="AH138" s="25">
        <f>VLOOKUP(A138,[2]taxaOcupacaoCOVID19_CAF_2021_6_!$E$4:$O$916,11,0)</f>
        <v>0</v>
      </c>
      <c r="AI138" s="26" t="e">
        <f>VLOOKUP(A138,[2]taxaOcupacaoCOVID19_CAF_2021_6_!$E$4:$Q$916,13,0)</f>
        <v>#DIV/0!</v>
      </c>
      <c r="AJ138" s="25">
        <f t="shared" si="29"/>
        <v>0</v>
      </c>
      <c r="AK138" s="20">
        <f>AJ138</f>
        <v>0</v>
      </c>
      <c r="AL138" s="27">
        <f t="shared" si="38"/>
        <v>4.3423509488036824E-3</v>
      </c>
      <c r="AM138" s="9">
        <f t="shared" si="31"/>
        <v>390.81158539233144</v>
      </c>
      <c r="AN138" s="5">
        <v>10</v>
      </c>
      <c r="AO138" s="5">
        <f t="shared" si="32"/>
        <v>390</v>
      </c>
      <c r="AQ138" s="7">
        <f t="shared" si="33"/>
        <v>2610</v>
      </c>
    </row>
    <row r="139" spans="1:43" ht="38.25" x14ac:dyDescent="0.25">
      <c r="A139" s="20">
        <v>2078473</v>
      </c>
      <c r="B139" s="20" t="s">
        <v>360</v>
      </c>
      <c r="C139" s="28" t="s">
        <v>361</v>
      </c>
      <c r="D139" s="22" t="s">
        <v>65</v>
      </c>
      <c r="E139" s="22" t="s">
        <v>362</v>
      </c>
      <c r="F139" s="22" t="s">
        <v>189</v>
      </c>
      <c r="G139" s="22">
        <v>1930</v>
      </c>
      <c r="H139" s="22" t="s">
        <v>154</v>
      </c>
      <c r="I139" s="29">
        <v>120</v>
      </c>
      <c r="J139" s="29">
        <v>0</v>
      </c>
      <c r="K139" s="29">
        <v>240</v>
      </c>
      <c r="L139" s="24">
        <v>60</v>
      </c>
      <c r="M139" s="24">
        <v>0</v>
      </c>
      <c r="N139" s="24">
        <v>120</v>
      </c>
      <c r="O139" s="23">
        <v>1020</v>
      </c>
      <c r="P139" s="23">
        <v>700</v>
      </c>
      <c r="Q139" s="23">
        <v>2040</v>
      </c>
      <c r="R139" s="24">
        <v>1020</v>
      </c>
      <c r="S139" s="24">
        <v>0</v>
      </c>
      <c r="T139" s="24">
        <v>2040</v>
      </c>
      <c r="U139" s="23">
        <v>1950</v>
      </c>
      <c r="V139" s="23">
        <v>2821</v>
      </c>
      <c r="W139" s="23">
        <v>3900</v>
      </c>
      <c r="X139" s="24">
        <v>30</v>
      </c>
      <c r="Y139" s="24">
        <v>0</v>
      </c>
      <c r="Z139" s="24">
        <v>60</v>
      </c>
      <c r="AA139" s="23">
        <v>90</v>
      </c>
      <c r="AB139" s="23">
        <v>10333</v>
      </c>
      <c r="AC139" s="23">
        <v>0</v>
      </c>
      <c r="AD139" s="24">
        <v>450</v>
      </c>
      <c r="AE139" s="24">
        <v>2129</v>
      </c>
      <c r="AF139" s="24">
        <v>900</v>
      </c>
      <c r="AG139" s="25">
        <f>VLOOKUP(A139,'[1]15 MAPA DE LEITO (USO CAF)'!$D$2:$I$948,6,0)</f>
        <v>17</v>
      </c>
      <c r="AH139" s="25">
        <f>VLOOKUP(A139,[2]taxaOcupacaoCOVID19_CAF_2021_6_!$E$4:$O$916,11,0)</f>
        <v>12</v>
      </c>
      <c r="AI139" s="26">
        <f>VLOOKUP(A139,[2]taxaOcupacaoCOVID19_CAF_2021_6_!$E$4:$Q$916,13,0)</f>
        <v>0.75</v>
      </c>
      <c r="AJ139" s="25">
        <f t="shared" si="29"/>
        <v>17</v>
      </c>
      <c r="AK139" s="20">
        <f t="shared" si="30"/>
        <v>12.75</v>
      </c>
      <c r="AL139" s="27">
        <f t="shared" si="38"/>
        <v>3.4738807590429458E-4</v>
      </c>
      <c r="AM139" s="9">
        <f t="shared" si="31"/>
        <v>31.264926831386514</v>
      </c>
      <c r="AN139" s="5">
        <v>10</v>
      </c>
      <c r="AO139" s="5">
        <f t="shared" si="32"/>
        <v>30</v>
      </c>
      <c r="AQ139" s="7">
        <f t="shared" si="33"/>
        <v>210</v>
      </c>
    </row>
    <row r="140" spans="1:43" ht="25.5" x14ac:dyDescent="0.25">
      <c r="A140" s="20">
        <v>2078848</v>
      </c>
      <c r="B140" s="20">
        <v>43464197000122</v>
      </c>
      <c r="C140" s="21" t="s">
        <v>367</v>
      </c>
      <c r="D140" s="22" t="s">
        <v>86</v>
      </c>
      <c r="E140" s="22" t="s">
        <v>368</v>
      </c>
      <c r="F140" s="22" t="s">
        <v>189</v>
      </c>
      <c r="G140" s="22">
        <v>2279</v>
      </c>
      <c r="H140" s="22" t="s">
        <v>154</v>
      </c>
      <c r="I140" s="23">
        <v>10500</v>
      </c>
      <c r="J140" s="23">
        <v>0</v>
      </c>
      <c r="K140" s="23">
        <v>10500</v>
      </c>
      <c r="L140" s="24">
        <v>12000</v>
      </c>
      <c r="M140" s="24">
        <v>488</v>
      </c>
      <c r="N140" s="24">
        <v>12000</v>
      </c>
      <c r="O140" s="23">
        <v>0</v>
      </c>
      <c r="P140" s="23">
        <v>0</v>
      </c>
      <c r="Q140" s="23">
        <v>0</v>
      </c>
      <c r="R140" s="24">
        <v>0</v>
      </c>
      <c r="S140" s="24">
        <v>0</v>
      </c>
      <c r="T140" s="24">
        <v>0</v>
      </c>
      <c r="U140" s="23">
        <v>600</v>
      </c>
      <c r="V140" s="23">
        <v>250</v>
      </c>
      <c r="W140" s="23">
        <v>6000</v>
      </c>
      <c r="X140" s="24">
        <v>0</v>
      </c>
      <c r="Y140" s="24">
        <v>0</v>
      </c>
      <c r="Z140" s="24">
        <v>0</v>
      </c>
      <c r="AA140" s="23">
        <v>6000</v>
      </c>
      <c r="AB140" s="23">
        <v>0</v>
      </c>
      <c r="AC140" s="23">
        <v>6000</v>
      </c>
      <c r="AD140" s="24">
        <v>900</v>
      </c>
      <c r="AE140" s="24">
        <v>264</v>
      </c>
      <c r="AF140" s="24">
        <v>900</v>
      </c>
      <c r="AG140" s="25">
        <f>VLOOKUP(A140,'[1]15 MAPA DE LEITO (USO CAF)'!$D$2:$I$948,6,0)</f>
        <v>27</v>
      </c>
      <c r="AH140" s="25">
        <f>VLOOKUP(A140,[2]taxaOcupacaoCOVID19_CAF_2021_6_!$E$4:$O$916,11,0)</f>
        <v>20</v>
      </c>
      <c r="AI140" s="26">
        <f>VLOOKUP(A140,[2]taxaOcupacaoCOVID19_CAF_2021_6_!$E$4:$Q$916,13,0)</f>
        <v>1</v>
      </c>
      <c r="AJ140" s="25">
        <f t="shared" si="29"/>
        <v>27</v>
      </c>
      <c r="AK140" s="20">
        <f t="shared" si="30"/>
        <v>27</v>
      </c>
      <c r="AL140" s="27">
        <f t="shared" si="38"/>
        <v>1.5198228320812888E-2</v>
      </c>
      <c r="AM140" s="9">
        <f t="shared" si="31"/>
        <v>1367.8405488731598</v>
      </c>
      <c r="AN140" s="5">
        <v>10</v>
      </c>
      <c r="AO140" s="5">
        <f t="shared" si="32"/>
        <v>1370</v>
      </c>
      <c r="AQ140" s="7">
        <f t="shared" si="33"/>
        <v>9130</v>
      </c>
    </row>
    <row r="141" spans="1:43" ht="38.25" x14ac:dyDescent="0.25">
      <c r="A141" s="20">
        <v>2079232</v>
      </c>
      <c r="B141" s="20">
        <v>56725385000109</v>
      </c>
      <c r="C141" s="21" t="s">
        <v>371</v>
      </c>
      <c r="D141" s="22" t="s">
        <v>86</v>
      </c>
      <c r="E141" s="22" t="s">
        <v>332</v>
      </c>
      <c r="F141" s="22" t="s">
        <v>189</v>
      </c>
      <c r="G141" s="22">
        <v>2032</v>
      </c>
      <c r="H141" s="22" t="s">
        <v>154</v>
      </c>
      <c r="I141" s="23">
        <v>300</v>
      </c>
      <c r="J141" s="23">
        <v>4</v>
      </c>
      <c r="K141" s="23">
        <v>1500</v>
      </c>
      <c r="L141" s="24">
        <v>0</v>
      </c>
      <c r="M141" s="24">
        <v>0</v>
      </c>
      <c r="N141" s="24">
        <v>0</v>
      </c>
      <c r="O141" s="23">
        <v>0</v>
      </c>
      <c r="P141" s="23">
        <v>0</v>
      </c>
      <c r="Q141" s="23">
        <v>0</v>
      </c>
      <c r="R141" s="24">
        <v>0</v>
      </c>
      <c r="S141" s="24">
        <v>0</v>
      </c>
      <c r="T141" s="24">
        <v>0</v>
      </c>
      <c r="U141" s="23">
        <v>8205</v>
      </c>
      <c r="V141" s="23">
        <v>200</v>
      </c>
      <c r="W141" s="23">
        <v>18000</v>
      </c>
      <c r="X141" s="24">
        <v>0</v>
      </c>
      <c r="Y141" s="24">
        <v>0</v>
      </c>
      <c r="Z141" s="24">
        <v>0</v>
      </c>
      <c r="AA141" s="23">
        <v>1250</v>
      </c>
      <c r="AB141" s="23">
        <v>0</v>
      </c>
      <c r="AC141" s="23">
        <v>3000</v>
      </c>
      <c r="AD141" s="24">
        <v>1275</v>
      </c>
      <c r="AE141" s="24">
        <v>180</v>
      </c>
      <c r="AF141" s="24">
        <v>3000</v>
      </c>
      <c r="AG141" s="25">
        <f>VLOOKUP(A141,'[1]15 MAPA DE LEITO (USO CAF)'!$D$2:$I$948,6,0)</f>
        <v>0</v>
      </c>
      <c r="AH141" s="25">
        <f>VLOOKUP(A141,[2]taxaOcupacaoCOVID19_CAF_2021_6_!$E$4:$O$916,11,0)</f>
        <v>30</v>
      </c>
      <c r="AI141" s="26">
        <f>VLOOKUP(A141,[2]taxaOcupacaoCOVID19_CAF_2021_6_!$E$4:$Q$916,13,0)</f>
        <v>0.9</v>
      </c>
      <c r="AJ141" s="25">
        <f t="shared" ref="AJ141:AJ159" si="39">IF(AG141&gt;AH141,AG141,AH141)</f>
        <v>30</v>
      </c>
      <c r="AK141" s="20">
        <f t="shared" ref="AK141:AK159" si="40">AJ141*AI141</f>
        <v>27</v>
      </c>
      <c r="AL141" s="27">
        <f t="shared" si="38"/>
        <v>2.1711754744018412E-3</v>
      </c>
      <c r="AM141" s="9">
        <f t="shared" ref="AM141:AM159" si="41">AL141*$D$2</f>
        <v>195.40579269616572</v>
      </c>
      <c r="AN141" s="5">
        <v>10</v>
      </c>
      <c r="AO141" s="5">
        <f t="shared" ref="AO141:AO159" si="42">MROUND(AM141,AN141)</f>
        <v>200</v>
      </c>
      <c r="AQ141" s="7">
        <f t="shared" ref="AQ141:AQ159" si="43">K141-AO141</f>
        <v>1300</v>
      </c>
    </row>
    <row r="142" spans="1:43" ht="38.25" x14ac:dyDescent="0.25">
      <c r="A142" s="20">
        <v>2079917</v>
      </c>
      <c r="B142" s="20">
        <v>46959862000147</v>
      </c>
      <c r="C142" s="21" t="s">
        <v>374</v>
      </c>
      <c r="D142" s="22" t="s">
        <v>86</v>
      </c>
      <c r="E142" s="22" t="s">
        <v>375</v>
      </c>
      <c r="F142" s="22" t="s">
        <v>189</v>
      </c>
      <c r="G142" s="22">
        <v>1976</v>
      </c>
      <c r="H142" s="22" t="s">
        <v>154</v>
      </c>
      <c r="I142" s="23">
        <v>2000</v>
      </c>
      <c r="J142" s="23">
        <v>318</v>
      </c>
      <c r="K142" s="23">
        <v>4000</v>
      </c>
      <c r="L142" s="24">
        <v>1000</v>
      </c>
      <c r="M142" s="24">
        <v>150</v>
      </c>
      <c r="N142" s="24">
        <v>2000</v>
      </c>
      <c r="O142" s="23">
        <v>0</v>
      </c>
      <c r="P142" s="23">
        <v>0</v>
      </c>
      <c r="Q142" s="23">
        <v>0</v>
      </c>
      <c r="R142" s="24">
        <v>0</v>
      </c>
      <c r="S142" s="24">
        <v>0</v>
      </c>
      <c r="T142" s="24">
        <v>0</v>
      </c>
      <c r="U142" s="23">
        <v>2500</v>
      </c>
      <c r="V142" s="23">
        <v>600</v>
      </c>
      <c r="W142" s="23">
        <v>5000</v>
      </c>
      <c r="X142" s="24">
        <v>0</v>
      </c>
      <c r="Y142" s="24">
        <v>0</v>
      </c>
      <c r="Z142" s="24">
        <v>0</v>
      </c>
      <c r="AA142" s="23">
        <v>200</v>
      </c>
      <c r="AB142" s="23">
        <v>0</v>
      </c>
      <c r="AC142" s="23">
        <v>400</v>
      </c>
      <c r="AD142" s="24">
        <v>1000</v>
      </c>
      <c r="AE142" s="24">
        <v>300</v>
      </c>
      <c r="AF142" s="24">
        <v>2000</v>
      </c>
      <c r="AG142" s="25">
        <f>VLOOKUP(A142,'[1]15 MAPA DE LEITO (USO CAF)'!$D$2:$I$948,6,0)</f>
        <v>11</v>
      </c>
      <c r="AH142" s="25">
        <f>VLOOKUP(A142,[2]taxaOcupacaoCOVID19_CAF_2021_6_!$E$4:$O$916,11,0)</f>
        <v>12</v>
      </c>
      <c r="AI142" s="26">
        <f>VLOOKUP(A142,[2]taxaOcupacaoCOVID19_CAF_2021_6_!$E$4:$Q$916,13,0)</f>
        <v>1</v>
      </c>
      <c r="AJ142" s="25">
        <f t="shared" si="39"/>
        <v>12</v>
      </c>
      <c r="AK142" s="20">
        <f t="shared" si="40"/>
        <v>12</v>
      </c>
      <c r="AL142" s="27">
        <f t="shared" si="38"/>
        <v>5.7898012650715765E-3</v>
      </c>
      <c r="AM142" s="9">
        <f t="shared" si="41"/>
        <v>521.08211385644188</v>
      </c>
      <c r="AN142" s="5">
        <v>10</v>
      </c>
      <c r="AO142" s="5">
        <f t="shared" si="42"/>
        <v>520</v>
      </c>
      <c r="AQ142" s="7">
        <f t="shared" si="43"/>
        <v>3480</v>
      </c>
    </row>
    <row r="143" spans="1:43" ht="76.5" x14ac:dyDescent="0.25">
      <c r="A143" s="20">
        <v>2080052</v>
      </c>
      <c r="B143" s="20">
        <v>52543766000116</v>
      </c>
      <c r="C143" s="21" t="s">
        <v>376</v>
      </c>
      <c r="D143" s="22" t="s">
        <v>48</v>
      </c>
      <c r="E143" s="22" t="s">
        <v>76</v>
      </c>
      <c r="F143" s="22" t="s">
        <v>189</v>
      </c>
      <c r="G143" s="22">
        <v>2207</v>
      </c>
      <c r="H143" s="22" t="s">
        <v>154</v>
      </c>
      <c r="I143" s="23">
        <v>43</v>
      </c>
      <c r="J143" s="23">
        <v>64</v>
      </c>
      <c r="K143" s="23">
        <v>86</v>
      </c>
      <c r="L143" s="24">
        <v>0</v>
      </c>
      <c r="M143" s="24">
        <v>0</v>
      </c>
      <c r="N143" s="24">
        <v>0</v>
      </c>
      <c r="O143" s="23">
        <v>5</v>
      </c>
      <c r="P143" s="23">
        <v>4</v>
      </c>
      <c r="Q143" s="23">
        <v>10</v>
      </c>
      <c r="R143" s="24">
        <v>0</v>
      </c>
      <c r="S143" s="24">
        <v>0</v>
      </c>
      <c r="T143" s="24">
        <v>0</v>
      </c>
      <c r="U143" s="23">
        <v>367</v>
      </c>
      <c r="V143" s="23">
        <v>620</v>
      </c>
      <c r="W143" s="23">
        <v>734</v>
      </c>
      <c r="X143" s="24">
        <v>0</v>
      </c>
      <c r="Y143" s="24">
        <v>0</v>
      </c>
      <c r="Z143" s="24">
        <v>0</v>
      </c>
      <c r="AA143" s="23">
        <v>414</v>
      </c>
      <c r="AB143" s="23">
        <v>0</v>
      </c>
      <c r="AC143" s="23">
        <v>828</v>
      </c>
      <c r="AD143" s="24">
        <v>5</v>
      </c>
      <c r="AE143" s="24">
        <v>37</v>
      </c>
      <c r="AF143" s="24">
        <v>10</v>
      </c>
      <c r="AG143" s="25">
        <f>VLOOKUP(A143,'[1]15 MAPA DE LEITO (USO CAF)'!$D$2:$I$948,6,0)</f>
        <v>8</v>
      </c>
      <c r="AH143" s="25">
        <f>VLOOKUP(A143,[2]taxaOcupacaoCOVID19_CAF_2021_6_!$E$4:$O$916,11,0)</f>
        <v>9</v>
      </c>
      <c r="AI143" s="26">
        <f>VLOOKUP(A143,[2]taxaOcupacaoCOVID19_CAF_2021_6_!$E$4:$Q$916,13,0)</f>
        <v>0.44444444444444442</v>
      </c>
      <c r="AJ143" s="25">
        <f t="shared" si="39"/>
        <v>9</v>
      </c>
      <c r="AK143" s="20">
        <f t="shared" si="40"/>
        <v>4</v>
      </c>
      <c r="AL143" s="27">
        <f t="shared" si="38"/>
        <v>1.2448072719903889E-4</v>
      </c>
      <c r="AM143" s="9">
        <f t="shared" si="41"/>
        <v>11.2032654479135</v>
      </c>
      <c r="AN143" s="5">
        <v>10</v>
      </c>
      <c r="AO143" s="5">
        <v>20</v>
      </c>
      <c r="AQ143" s="7">
        <f t="shared" si="43"/>
        <v>66</v>
      </c>
    </row>
    <row r="144" spans="1:43" ht="25.5" x14ac:dyDescent="0.25">
      <c r="A144" s="20">
        <v>2080354</v>
      </c>
      <c r="B144" s="20">
        <v>58194622000188</v>
      </c>
      <c r="C144" s="21" t="s">
        <v>378</v>
      </c>
      <c r="D144" s="22" t="s">
        <v>65</v>
      </c>
      <c r="E144" s="22" t="s">
        <v>66</v>
      </c>
      <c r="F144" s="22" t="s">
        <v>189</v>
      </c>
      <c r="G144" s="22">
        <v>2287</v>
      </c>
      <c r="H144" s="22" t="s">
        <v>154</v>
      </c>
      <c r="I144" s="23">
        <v>660</v>
      </c>
      <c r="J144" s="23">
        <v>160</v>
      </c>
      <c r="K144" s="23">
        <v>1320</v>
      </c>
      <c r="L144" s="24">
        <v>330</v>
      </c>
      <c r="M144" s="24">
        <v>150</v>
      </c>
      <c r="N144" s="24">
        <v>660</v>
      </c>
      <c r="O144" s="23">
        <v>300</v>
      </c>
      <c r="P144" s="23">
        <v>100</v>
      </c>
      <c r="Q144" s="23">
        <v>600</v>
      </c>
      <c r="R144" s="24">
        <v>0</v>
      </c>
      <c r="S144" s="24">
        <v>0</v>
      </c>
      <c r="T144" s="24">
        <v>0</v>
      </c>
      <c r="U144" s="23">
        <v>1020</v>
      </c>
      <c r="V144" s="23">
        <v>0</v>
      </c>
      <c r="W144" s="23">
        <v>2000</v>
      </c>
      <c r="X144" s="24">
        <v>900</v>
      </c>
      <c r="Y144" s="24">
        <v>0</v>
      </c>
      <c r="Z144" s="24">
        <v>1800</v>
      </c>
      <c r="AA144" s="23">
        <v>1260</v>
      </c>
      <c r="AB144" s="23">
        <v>500</v>
      </c>
      <c r="AC144" s="23">
        <v>2520</v>
      </c>
      <c r="AD144" s="24">
        <v>420</v>
      </c>
      <c r="AE144" s="24">
        <v>500</v>
      </c>
      <c r="AF144" s="24">
        <v>840</v>
      </c>
      <c r="AG144" s="25">
        <f>VLOOKUP(A144,'[1]15 MAPA DE LEITO (USO CAF)'!$D$2:$I$948,6,0)</f>
        <v>0</v>
      </c>
      <c r="AH144" s="25">
        <f>VLOOKUP(A144,[2]taxaOcupacaoCOVID19_CAF_2021_6_!$E$4:$O$916,11,0)</f>
        <v>9</v>
      </c>
      <c r="AI144" s="26">
        <f>VLOOKUP(A144,[2]taxaOcupacaoCOVID19_CAF_2021_6_!$E$4:$Q$916,13,0)</f>
        <v>0.1111111111111111</v>
      </c>
      <c r="AJ144" s="25">
        <f t="shared" si="39"/>
        <v>9</v>
      </c>
      <c r="AK144" s="20">
        <f t="shared" si="40"/>
        <v>1</v>
      </c>
      <c r="AL144" s="27">
        <f t="shared" si="38"/>
        <v>1.9106344174736202E-3</v>
      </c>
      <c r="AM144" s="9">
        <f t="shared" si="41"/>
        <v>171.95709757262583</v>
      </c>
      <c r="AN144" s="5">
        <v>10</v>
      </c>
      <c r="AO144" s="5">
        <f t="shared" si="42"/>
        <v>170</v>
      </c>
      <c r="AQ144" s="7">
        <f t="shared" si="43"/>
        <v>1150</v>
      </c>
    </row>
    <row r="145" spans="1:43" ht="38.25" x14ac:dyDescent="0.25">
      <c r="A145" s="20">
        <v>2080362</v>
      </c>
      <c r="B145" s="20" t="s">
        <v>379</v>
      </c>
      <c r="C145" s="21" t="s">
        <v>380</v>
      </c>
      <c r="D145" s="22" t="s">
        <v>142</v>
      </c>
      <c r="E145" s="22" t="s">
        <v>381</v>
      </c>
      <c r="F145" s="22" t="s">
        <v>189</v>
      </c>
      <c r="G145" s="22">
        <v>1917</v>
      </c>
      <c r="H145" s="22" t="s">
        <v>154</v>
      </c>
      <c r="I145" s="23">
        <v>25</v>
      </c>
      <c r="J145" s="23">
        <v>0</v>
      </c>
      <c r="K145" s="23">
        <v>50</v>
      </c>
      <c r="L145" s="24">
        <v>0</v>
      </c>
      <c r="M145" s="24">
        <v>0</v>
      </c>
      <c r="N145" s="24">
        <v>0</v>
      </c>
      <c r="O145" s="23">
        <v>0</v>
      </c>
      <c r="P145" s="23">
        <v>0</v>
      </c>
      <c r="Q145" s="23">
        <v>0</v>
      </c>
      <c r="R145" s="24">
        <v>0</v>
      </c>
      <c r="S145" s="24">
        <v>0</v>
      </c>
      <c r="T145" s="24">
        <v>0</v>
      </c>
      <c r="U145" s="23">
        <v>50</v>
      </c>
      <c r="V145" s="23">
        <v>23</v>
      </c>
      <c r="W145" s="23">
        <v>100</v>
      </c>
      <c r="X145" s="24">
        <v>0</v>
      </c>
      <c r="Y145" s="24">
        <v>0</v>
      </c>
      <c r="Z145" s="24">
        <v>0</v>
      </c>
      <c r="AA145" s="23">
        <v>2</v>
      </c>
      <c r="AB145" s="23">
        <v>3</v>
      </c>
      <c r="AC145" s="23">
        <v>5</v>
      </c>
      <c r="AD145" s="24">
        <v>0</v>
      </c>
      <c r="AE145" s="24">
        <v>0</v>
      </c>
      <c r="AF145" s="24">
        <v>0</v>
      </c>
      <c r="AG145" s="25">
        <f>VLOOKUP(A145,'[1]15 MAPA DE LEITO (USO CAF)'!$D$2:$I$948,6,0)</f>
        <v>0</v>
      </c>
      <c r="AH145" s="25">
        <f>VLOOKUP(A145,[2]taxaOcupacaoCOVID19_CAF_2021_6_!$E$4:$O$916,11,0)</f>
        <v>0</v>
      </c>
      <c r="AI145" s="26" t="e">
        <f>VLOOKUP(A145,[2]taxaOcupacaoCOVID19_CAF_2021_6_!$E$4:$Q$916,13,0)</f>
        <v>#DIV/0!</v>
      </c>
      <c r="AJ145" s="25">
        <f t="shared" si="39"/>
        <v>0</v>
      </c>
      <c r="AK145" s="20">
        <f>AJ145</f>
        <v>0</v>
      </c>
      <c r="AL145" s="27">
        <f t="shared" si="38"/>
        <v>7.23725158133947E-5</v>
      </c>
      <c r="AM145" s="9">
        <f t="shared" si="41"/>
        <v>6.5135264232055228</v>
      </c>
      <c r="AN145" s="5">
        <v>10</v>
      </c>
      <c r="AO145" s="5">
        <v>20</v>
      </c>
      <c r="AQ145" s="7">
        <f t="shared" si="43"/>
        <v>30</v>
      </c>
    </row>
    <row r="146" spans="1:43" ht="76.5" x14ac:dyDescent="0.25">
      <c r="A146" s="20">
        <v>2080842</v>
      </c>
      <c r="B146" s="20">
        <v>50832898000132</v>
      </c>
      <c r="C146" s="21" t="s">
        <v>385</v>
      </c>
      <c r="D146" s="22" t="s">
        <v>73</v>
      </c>
      <c r="E146" s="22" t="s">
        <v>386</v>
      </c>
      <c r="F146" s="22" t="s">
        <v>189</v>
      </c>
      <c r="G146" s="22">
        <v>1783</v>
      </c>
      <c r="H146" s="22" t="s">
        <v>154</v>
      </c>
      <c r="I146" s="23">
        <v>45</v>
      </c>
      <c r="J146" s="23">
        <v>20</v>
      </c>
      <c r="K146" s="23">
        <v>60</v>
      </c>
      <c r="L146" s="24">
        <v>0</v>
      </c>
      <c r="M146" s="24">
        <v>0</v>
      </c>
      <c r="N146" s="24">
        <v>0</v>
      </c>
      <c r="O146" s="23">
        <v>0</v>
      </c>
      <c r="P146" s="23">
        <v>0</v>
      </c>
      <c r="Q146" s="23">
        <v>0</v>
      </c>
      <c r="R146" s="24">
        <v>0</v>
      </c>
      <c r="S146" s="24">
        <v>0</v>
      </c>
      <c r="T146" s="24">
        <v>0</v>
      </c>
      <c r="U146" s="23">
        <v>165</v>
      </c>
      <c r="V146" s="23">
        <v>30</v>
      </c>
      <c r="W146" s="23">
        <v>200</v>
      </c>
      <c r="X146" s="24">
        <v>0</v>
      </c>
      <c r="Y146" s="24">
        <v>0</v>
      </c>
      <c r="Z146" s="24">
        <v>0</v>
      </c>
      <c r="AA146" s="23">
        <v>30</v>
      </c>
      <c r="AB146" s="23">
        <v>48</v>
      </c>
      <c r="AC146" s="23">
        <v>60</v>
      </c>
      <c r="AD146" s="24">
        <v>0</v>
      </c>
      <c r="AE146" s="24">
        <v>0</v>
      </c>
      <c r="AF146" s="24">
        <v>0</v>
      </c>
      <c r="AG146" s="25">
        <f>VLOOKUP(A146,'[1]15 MAPA DE LEITO (USO CAF)'!$D$2:$I$948,6,0)</f>
        <v>0</v>
      </c>
      <c r="AH146" s="25">
        <f>VLOOKUP(A146,[2]taxaOcupacaoCOVID19_CAF_2021_6_!$E$4:$O$916,11,0)</f>
        <v>0</v>
      </c>
      <c r="AI146" s="26" t="e">
        <f>VLOOKUP(A146,[2]taxaOcupacaoCOVID19_CAF_2021_6_!$E$4:$Q$916,13,0)</f>
        <v>#DIV/0!</v>
      </c>
      <c r="AJ146" s="25">
        <f t="shared" si="39"/>
        <v>0</v>
      </c>
      <c r="AK146" s="20">
        <f t="shared" ref="AK146" si="44">AJ146</f>
        <v>0</v>
      </c>
      <c r="AL146" s="27">
        <f t="shared" si="38"/>
        <v>8.6847018976073646E-5</v>
      </c>
      <c r="AM146" s="9">
        <f t="shared" si="41"/>
        <v>7.8162317078466286</v>
      </c>
      <c r="AN146" s="5">
        <v>10</v>
      </c>
      <c r="AO146" s="5">
        <v>20</v>
      </c>
      <c r="AQ146" s="7">
        <f t="shared" si="43"/>
        <v>40</v>
      </c>
    </row>
    <row r="147" spans="1:43" ht="25.5" x14ac:dyDescent="0.25">
      <c r="A147" s="20">
        <v>2080931</v>
      </c>
      <c r="B147" s="20">
        <v>59610394000142</v>
      </c>
      <c r="C147" s="21" t="s">
        <v>387</v>
      </c>
      <c r="D147" s="22" t="s">
        <v>58</v>
      </c>
      <c r="E147" s="22" t="s">
        <v>388</v>
      </c>
      <c r="F147" s="22" t="s">
        <v>189</v>
      </c>
      <c r="G147" s="22">
        <v>1853</v>
      </c>
      <c r="H147" s="22" t="s">
        <v>154</v>
      </c>
      <c r="I147" s="23">
        <v>19870</v>
      </c>
      <c r="J147" s="23">
        <v>497</v>
      </c>
      <c r="K147" s="23">
        <v>20000</v>
      </c>
      <c r="L147" s="24">
        <v>1088</v>
      </c>
      <c r="M147" s="24">
        <v>76</v>
      </c>
      <c r="N147" s="24">
        <v>1500</v>
      </c>
      <c r="O147" s="23">
        <v>3425</v>
      </c>
      <c r="P147" s="23">
        <v>15</v>
      </c>
      <c r="Q147" s="23">
        <v>3500</v>
      </c>
      <c r="R147" s="24">
        <v>4951</v>
      </c>
      <c r="S147" s="24">
        <v>23</v>
      </c>
      <c r="T147" s="24">
        <v>5000</v>
      </c>
      <c r="U147" s="23">
        <v>18587</v>
      </c>
      <c r="V147" s="23">
        <v>1979</v>
      </c>
      <c r="W147" s="23">
        <v>25000</v>
      </c>
      <c r="X147" s="24">
        <v>0</v>
      </c>
      <c r="Y147" s="24">
        <v>0</v>
      </c>
      <c r="Z147" s="24">
        <v>0</v>
      </c>
      <c r="AA147" s="23">
        <v>13782</v>
      </c>
      <c r="AB147" s="23">
        <v>903</v>
      </c>
      <c r="AC147" s="23">
        <v>15000</v>
      </c>
      <c r="AD147" s="24">
        <v>3688</v>
      </c>
      <c r="AE147" s="24">
        <v>785</v>
      </c>
      <c r="AF147" s="24">
        <v>4000</v>
      </c>
      <c r="AG147" s="25">
        <f>VLOOKUP(A147,'[1]15 MAPA DE LEITO (USO CAF)'!$D$2:$I$948,6,0)</f>
        <v>0</v>
      </c>
      <c r="AH147" s="25">
        <f>VLOOKUP(A147,[2]taxaOcupacaoCOVID19_CAF_2021_6_!$E$4:$O$916,11,0)</f>
        <v>50</v>
      </c>
      <c r="AI147" s="26">
        <f>VLOOKUP(A147,[2]taxaOcupacaoCOVID19_CAF_2021_6_!$E$4:$Q$916,13,0)</f>
        <v>0.76</v>
      </c>
      <c r="AJ147" s="25">
        <f t="shared" si="39"/>
        <v>50</v>
      </c>
      <c r="AK147" s="20">
        <f t="shared" si="40"/>
        <v>38</v>
      </c>
      <c r="AL147" s="27">
        <f t="shared" si="38"/>
        <v>2.8949006325357882E-2</v>
      </c>
      <c r="AM147" s="9">
        <f t="shared" si="41"/>
        <v>2605.4105692822095</v>
      </c>
      <c r="AN147" s="5">
        <v>10</v>
      </c>
      <c r="AO147" s="5">
        <f t="shared" si="42"/>
        <v>2610</v>
      </c>
      <c r="AQ147" s="7">
        <f t="shared" si="43"/>
        <v>17390</v>
      </c>
    </row>
    <row r="148" spans="1:43" ht="38.25" x14ac:dyDescent="0.25">
      <c r="A148" s="20">
        <v>2081458</v>
      </c>
      <c r="B148" s="20">
        <v>51473692000126</v>
      </c>
      <c r="C148" s="21" t="s">
        <v>395</v>
      </c>
      <c r="D148" s="22" t="s">
        <v>147</v>
      </c>
      <c r="E148" s="22" t="s">
        <v>396</v>
      </c>
      <c r="F148" s="22" t="s">
        <v>189</v>
      </c>
      <c r="G148" s="22">
        <v>1818</v>
      </c>
      <c r="H148" s="22" t="s">
        <v>154</v>
      </c>
      <c r="I148" s="23">
        <v>2690</v>
      </c>
      <c r="J148" s="23">
        <v>222</v>
      </c>
      <c r="K148" s="23">
        <v>2690</v>
      </c>
      <c r="L148" s="24">
        <v>0</v>
      </c>
      <c r="M148" s="24">
        <v>0</v>
      </c>
      <c r="N148" s="24">
        <v>0</v>
      </c>
      <c r="O148" s="23">
        <v>2800</v>
      </c>
      <c r="P148" s="23">
        <v>62</v>
      </c>
      <c r="Q148" s="23">
        <v>3000</v>
      </c>
      <c r="R148" s="24">
        <v>0</v>
      </c>
      <c r="S148" s="24">
        <v>0</v>
      </c>
      <c r="T148" s="24">
        <v>0</v>
      </c>
      <c r="U148" s="23">
        <v>5900</v>
      </c>
      <c r="V148" s="23">
        <v>594</v>
      </c>
      <c r="W148" s="23">
        <v>11000</v>
      </c>
      <c r="X148" s="24">
        <v>0</v>
      </c>
      <c r="Y148" s="24">
        <v>0</v>
      </c>
      <c r="Z148" s="24">
        <v>0</v>
      </c>
      <c r="AA148" s="23">
        <v>3100</v>
      </c>
      <c r="AB148" s="23">
        <v>69</v>
      </c>
      <c r="AC148" s="23">
        <v>3100</v>
      </c>
      <c r="AD148" s="24">
        <v>2900</v>
      </c>
      <c r="AE148" s="24">
        <v>1960</v>
      </c>
      <c r="AF148" s="24">
        <v>800</v>
      </c>
      <c r="AG148" s="25">
        <f>VLOOKUP(A148,'[1]15 MAPA DE LEITO (USO CAF)'!$D$2:$I$948,6,0)</f>
        <v>0</v>
      </c>
      <c r="AH148" s="25">
        <f>VLOOKUP(A148,[2]taxaOcupacaoCOVID19_CAF_2021_6_!$E$4:$O$916,11,0)</f>
        <v>18</v>
      </c>
      <c r="AI148" s="26">
        <f>VLOOKUP(A148,[2]taxaOcupacaoCOVID19_CAF_2021_6_!$E$4:$Q$916,13,0)</f>
        <v>0.72222222222222221</v>
      </c>
      <c r="AJ148" s="25">
        <f t="shared" si="39"/>
        <v>18</v>
      </c>
      <c r="AK148" s="20">
        <f t="shared" si="40"/>
        <v>13</v>
      </c>
      <c r="AL148" s="27">
        <f t="shared" si="38"/>
        <v>3.8936413507606351E-3</v>
      </c>
      <c r="AM148" s="9">
        <f t="shared" si="41"/>
        <v>350.42772156845717</v>
      </c>
      <c r="AN148" s="5">
        <v>10</v>
      </c>
      <c r="AO148" s="5">
        <f t="shared" si="42"/>
        <v>350</v>
      </c>
      <c r="AQ148" s="7">
        <f t="shared" si="43"/>
        <v>2340</v>
      </c>
    </row>
    <row r="149" spans="1:43" ht="51" x14ac:dyDescent="0.25">
      <c r="A149" s="20">
        <v>2081512</v>
      </c>
      <c r="B149" s="20">
        <v>48547806000120</v>
      </c>
      <c r="C149" s="21" t="s">
        <v>397</v>
      </c>
      <c r="D149" s="22" t="s">
        <v>90</v>
      </c>
      <c r="E149" s="22" t="s">
        <v>219</v>
      </c>
      <c r="F149" s="22" t="s">
        <v>189</v>
      </c>
      <c r="G149" s="22">
        <v>593</v>
      </c>
      <c r="H149" s="22" t="s">
        <v>154</v>
      </c>
      <c r="I149" s="23">
        <v>200</v>
      </c>
      <c r="J149" s="23">
        <v>0</v>
      </c>
      <c r="K149" s="23">
        <v>400</v>
      </c>
      <c r="L149" s="24">
        <v>812</v>
      </c>
      <c r="M149" s="24">
        <v>495</v>
      </c>
      <c r="N149" s="24">
        <v>1600</v>
      </c>
      <c r="O149" s="23">
        <v>1626</v>
      </c>
      <c r="P149" s="23">
        <v>95</v>
      </c>
      <c r="Q149" s="23">
        <v>3200</v>
      </c>
      <c r="R149" s="24">
        <v>400</v>
      </c>
      <c r="S149" s="24">
        <v>0</v>
      </c>
      <c r="T149" s="24">
        <v>800</v>
      </c>
      <c r="U149" s="23">
        <v>1290</v>
      </c>
      <c r="V149" s="23">
        <v>219</v>
      </c>
      <c r="W149" s="23">
        <v>2580</v>
      </c>
      <c r="X149" s="24">
        <v>0</v>
      </c>
      <c r="Y149" s="24">
        <v>0</v>
      </c>
      <c r="Z149" s="24">
        <v>0</v>
      </c>
      <c r="AA149" s="23">
        <v>1433</v>
      </c>
      <c r="AB149" s="23">
        <v>266</v>
      </c>
      <c r="AC149" s="23">
        <v>2866</v>
      </c>
      <c r="AD149" s="24">
        <v>400</v>
      </c>
      <c r="AE149" s="24">
        <v>61</v>
      </c>
      <c r="AF149" s="24">
        <v>800</v>
      </c>
      <c r="AG149" s="25">
        <f>VLOOKUP(A149,'[1]15 MAPA DE LEITO (USO CAF)'!$D$2:$I$948,6,0)</f>
        <v>0</v>
      </c>
      <c r="AH149" s="25">
        <f>VLOOKUP(A149,[2]taxaOcupacaoCOVID19_CAF_2021_6_!$E$4:$O$916,11,0)</f>
        <v>25</v>
      </c>
      <c r="AI149" s="26">
        <f>VLOOKUP(A149,[2]taxaOcupacaoCOVID19_CAF_2021_6_!$E$4:$Q$916,13,0)</f>
        <v>0.68</v>
      </c>
      <c r="AJ149" s="25">
        <f t="shared" si="39"/>
        <v>25</v>
      </c>
      <c r="AK149" s="20">
        <f t="shared" si="40"/>
        <v>17</v>
      </c>
      <c r="AL149" s="27">
        <f t="shared" si="38"/>
        <v>5.789801265071576E-4</v>
      </c>
      <c r="AM149" s="9">
        <f t="shared" si="41"/>
        <v>52.108211385644182</v>
      </c>
      <c r="AN149" s="5">
        <v>10</v>
      </c>
      <c r="AO149" s="5">
        <f t="shared" si="42"/>
        <v>50</v>
      </c>
      <c r="AQ149" s="7">
        <f t="shared" si="43"/>
        <v>350</v>
      </c>
    </row>
    <row r="150" spans="1:43" ht="25.5" x14ac:dyDescent="0.25">
      <c r="A150" s="20">
        <v>2081660</v>
      </c>
      <c r="B150" s="20">
        <v>47644406000170</v>
      </c>
      <c r="C150" s="21" t="s">
        <v>401</v>
      </c>
      <c r="D150" s="22" t="s">
        <v>73</v>
      </c>
      <c r="E150" s="22" t="s">
        <v>402</v>
      </c>
      <c r="F150" s="22" t="s">
        <v>189</v>
      </c>
      <c r="G150" s="22">
        <v>2363</v>
      </c>
      <c r="H150" s="22" t="s">
        <v>154</v>
      </c>
      <c r="I150" s="23">
        <v>3000</v>
      </c>
      <c r="J150" s="23">
        <v>15</v>
      </c>
      <c r="K150" s="23">
        <v>3000</v>
      </c>
      <c r="L150" s="24">
        <v>3000</v>
      </c>
      <c r="M150" s="24">
        <v>0</v>
      </c>
      <c r="N150" s="24">
        <v>3000</v>
      </c>
      <c r="O150" s="23">
        <v>3000</v>
      </c>
      <c r="P150" s="23">
        <v>0</v>
      </c>
      <c r="Q150" s="23">
        <v>3000</v>
      </c>
      <c r="R150" s="24">
        <v>3000</v>
      </c>
      <c r="S150" s="24">
        <v>5</v>
      </c>
      <c r="T150" s="24">
        <v>3000</v>
      </c>
      <c r="U150" s="23">
        <v>2400</v>
      </c>
      <c r="V150" s="23">
        <v>53</v>
      </c>
      <c r="W150" s="23">
        <v>2400</v>
      </c>
      <c r="X150" s="24">
        <v>4500</v>
      </c>
      <c r="Y150" s="24">
        <v>0</v>
      </c>
      <c r="Z150" s="24">
        <v>4500</v>
      </c>
      <c r="AA150" s="23">
        <v>4500</v>
      </c>
      <c r="AB150" s="23">
        <v>0</v>
      </c>
      <c r="AC150" s="23">
        <v>4500</v>
      </c>
      <c r="AD150" s="24">
        <v>4500</v>
      </c>
      <c r="AE150" s="24">
        <v>0</v>
      </c>
      <c r="AF150" s="24">
        <v>4500</v>
      </c>
      <c r="AG150" s="25">
        <f>VLOOKUP(A150,'[1]15 MAPA DE LEITO (USO CAF)'!$D$2:$I$948,6,0)</f>
        <v>0</v>
      </c>
      <c r="AH150" s="25">
        <f>VLOOKUP(A150,[2]taxaOcupacaoCOVID19_CAF_2021_6_!$E$4:$O$916,11,0)</f>
        <v>0</v>
      </c>
      <c r="AI150" s="26" t="e">
        <f>VLOOKUP(A150,[2]taxaOcupacaoCOVID19_CAF_2021_6_!$E$4:$Q$916,13,0)</f>
        <v>#DIV/0!</v>
      </c>
      <c r="AJ150" s="25">
        <f t="shared" si="39"/>
        <v>0</v>
      </c>
      <c r="AK150" s="20">
        <f t="shared" ref="AK150" si="45">AJ150</f>
        <v>0</v>
      </c>
      <c r="AL150" s="27">
        <f t="shared" si="38"/>
        <v>4.3423509488036824E-3</v>
      </c>
      <c r="AM150" s="9">
        <f t="shared" si="41"/>
        <v>390.81158539233144</v>
      </c>
      <c r="AN150" s="5">
        <v>10</v>
      </c>
      <c r="AO150" s="5">
        <f t="shared" si="42"/>
        <v>390</v>
      </c>
      <c r="AQ150" s="7">
        <f t="shared" si="43"/>
        <v>2610</v>
      </c>
    </row>
    <row r="151" spans="1:43" ht="38.25" x14ac:dyDescent="0.25">
      <c r="A151" s="20">
        <v>2082527</v>
      </c>
      <c r="B151" s="20">
        <v>43964931000112</v>
      </c>
      <c r="C151" s="21" t="s">
        <v>413</v>
      </c>
      <c r="D151" s="22" t="s">
        <v>58</v>
      </c>
      <c r="E151" s="22" t="s">
        <v>58</v>
      </c>
      <c r="F151" s="22" t="s">
        <v>189</v>
      </c>
      <c r="G151" s="22">
        <v>1944</v>
      </c>
      <c r="H151" s="22" t="s">
        <v>154</v>
      </c>
      <c r="I151" s="23">
        <v>12000</v>
      </c>
      <c r="J151" s="23">
        <v>202</v>
      </c>
      <c r="K151" s="23">
        <v>23798</v>
      </c>
      <c r="L151" s="24">
        <v>6000</v>
      </c>
      <c r="M151" s="24">
        <v>1261</v>
      </c>
      <c r="N151" s="24">
        <v>10739</v>
      </c>
      <c r="O151" s="23">
        <v>7200</v>
      </c>
      <c r="P151" s="23">
        <v>395</v>
      </c>
      <c r="Q151" s="23">
        <v>14005</v>
      </c>
      <c r="R151" s="24">
        <v>3600</v>
      </c>
      <c r="S151" s="24">
        <v>151</v>
      </c>
      <c r="T151" s="24">
        <v>7049</v>
      </c>
      <c r="U151" s="23">
        <v>4080</v>
      </c>
      <c r="V151" s="23">
        <v>2649</v>
      </c>
      <c r="W151" s="23">
        <v>5511</v>
      </c>
      <c r="X151" s="24">
        <v>0</v>
      </c>
      <c r="Y151" s="24">
        <v>0</v>
      </c>
      <c r="Z151" s="24">
        <v>0</v>
      </c>
      <c r="AA151" s="23">
        <v>1176</v>
      </c>
      <c r="AB151" s="23">
        <v>1304</v>
      </c>
      <c r="AC151" s="23">
        <v>1048</v>
      </c>
      <c r="AD151" s="24">
        <v>4000</v>
      </c>
      <c r="AE151" s="24">
        <v>602</v>
      </c>
      <c r="AF151" s="24">
        <v>7398</v>
      </c>
      <c r="AG151" s="25">
        <f>VLOOKUP(A151,'[1]15 MAPA DE LEITO (USO CAF)'!$D$2:$I$948,6,0)</f>
        <v>24</v>
      </c>
      <c r="AH151" s="25">
        <f>VLOOKUP(A151,[2]taxaOcupacaoCOVID19_CAF_2021_6_!$E$4:$O$916,11,0)</f>
        <v>10</v>
      </c>
      <c r="AI151" s="26">
        <f>VLOOKUP(A151,[2]taxaOcupacaoCOVID19_CAF_2021_6_!$E$4:$Q$916,13,0)</f>
        <v>1</v>
      </c>
      <c r="AJ151" s="25">
        <f t="shared" si="39"/>
        <v>24</v>
      </c>
      <c r="AK151" s="20">
        <f t="shared" si="40"/>
        <v>24</v>
      </c>
      <c r="AL151" s="27">
        <f t="shared" si="38"/>
        <v>3.4446422626543342E-2</v>
      </c>
      <c r="AM151" s="9">
        <f t="shared" si="41"/>
        <v>3100.1780363889006</v>
      </c>
      <c r="AN151" s="5">
        <v>10</v>
      </c>
      <c r="AO151" s="5">
        <f t="shared" si="42"/>
        <v>3100</v>
      </c>
      <c r="AQ151" s="7">
        <f t="shared" si="43"/>
        <v>20698</v>
      </c>
    </row>
    <row r="152" spans="1:43" ht="38.25" x14ac:dyDescent="0.25">
      <c r="A152" s="20">
        <v>2082551</v>
      </c>
      <c r="B152" s="20">
        <v>48321038000192</v>
      </c>
      <c r="C152" s="21" t="s">
        <v>414</v>
      </c>
      <c r="D152" s="22" t="s">
        <v>142</v>
      </c>
      <c r="E152" s="22" t="s">
        <v>415</v>
      </c>
      <c r="F152" s="22" t="s">
        <v>189</v>
      </c>
      <c r="G152" s="22">
        <v>1800</v>
      </c>
      <c r="H152" s="22" t="s">
        <v>154</v>
      </c>
      <c r="I152" s="23">
        <v>90</v>
      </c>
      <c r="J152" s="23">
        <v>0</v>
      </c>
      <c r="K152" s="23">
        <v>90</v>
      </c>
      <c r="L152" s="24">
        <v>0</v>
      </c>
      <c r="M152" s="24">
        <v>0</v>
      </c>
      <c r="N152" s="24">
        <v>0</v>
      </c>
      <c r="O152" s="23">
        <v>0</v>
      </c>
      <c r="P152" s="23">
        <v>0</v>
      </c>
      <c r="Q152" s="23">
        <v>0</v>
      </c>
      <c r="R152" s="24">
        <v>0</v>
      </c>
      <c r="S152" s="24">
        <v>0</v>
      </c>
      <c r="T152" s="24">
        <v>0</v>
      </c>
      <c r="U152" s="23">
        <v>250</v>
      </c>
      <c r="V152" s="23">
        <v>0</v>
      </c>
      <c r="W152" s="23">
        <v>500</v>
      </c>
      <c r="X152" s="24">
        <v>0</v>
      </c>
      <c r="Y152" s="24">
        <v>0</v>
      </c>
      <c r="Z152" s="24">
        <v>0</v>
      </c>
      <c r="AA152" s="23">
        <v>50</v>
      </c>
      <c r="AB152" s="23">
        <v>0</v>
      </c>
      <c r="AC152" s="23">
        <v>100</v>
      </c>
      <c r="AD152" s="24">
        <v>50</v>
      </c>
      <c r="AE152" s="24">
        <v>0</v>
      </c>
      <c r="AF152" s="24">
        <v>100</v>
      </c>
      <c r="AG152" s="25">
        <f>VLOOKUP(A152,'[1]15 MAPA DE LEITO (USO CAF)'!$D$2:$I$948,6,0)</f>
        <v>0</v>
      </c>
      <c r="AH152" s="25">
        <f>VLOOKUP(A152,[2]taxaOcupacaoCOVID19_CAF_2021_6_!$E$4:$O$916,11,0)</f>
        <v>0</v>
      </c>
      <c r="AI152" s="26" t="e">
        <f>VLOOKUP(A152,[2]taxaOcupacaoCOVID19_CAF_2021_6_!$E$4:$Q$916,13,0)</f>
        <v>#DIV/0!</v>
      </c>
      <c r="AJ152" s="25">
        <f t="shared" si="39"/>
        <v>0</v>
      </c>
      <c r="AK152" s="20">
        <f>AJ152</f>
        <v>0</v>
      </c>
      <c r="AL152" s="27">
        <f t="shared" si="38"/>
        <v>1.3027052846411048E-4</v>
      </c>
      <c r="AM152" s="9">
        <f t="shared" si="41"/>
        <v>11.724347561769944</v>
      </c>
      <c r="AN152" s="5">
        <v>10</v>
      </c>
      <c r="AO152" s="5">
        <v>20</v>
      </c>
      <c r="AQ152" s="7">
        <f t="shared" si="43"/>
        <v>70</v>
      </c>
    </row>
    <row r="153" spans="1:43" ht="63.75" x14ac:dyDescent="0.25">
      <c r="A153" s="20">
        <v>2082721</v>
      </c>
      <c r="B153" s="20" t="s">
        <v>420</v>
      </c>
      <c r="C153" s="28" t="s">
        <v>421</v>
      </c>
      <c r="D153" s="22" t="s">
        <v>99</v>
      </c>
      <c r="E153" s="22" t="s">
        <v>422</v>
      </c>
      <c r="F153" s="22" t="s">
        <v>189</v>
      </c>
      <c r="G153" s="22">
        <v>2154</v>
      </c>
      <c r="H153" s="22" t="s">
        <v>154</v>
      </c>
      <c r="I153" s="23">
        <v>192.33</v>
      </c>
      <c r="J153" s="23">
        <v>6</v>
      </c>
      <c r="K153" s="33">
        <v>384</v>
      </c>
      <c r="L153" s="24">
        <v>0</v>
      </c>
      <c r="M153" s="24">
        <v>0</v>
      </c>
      <c r="N153" s="24">
        <v>0</v>
      </c>
      <c r="O153" s="23">
        <v>0</v>
      </c>
      <c r="P153" s="23">
        <v>0</v>
      </c>
      <c r="Q153" s="23">
        <v>0</v>
      </c>
      <c r="R153" s="24">
        <v>0</v>
      </c>
      <c r="S153" s="24">
        <v>0</v>
      </c>
      <c r="T153" s="24">
        <v>0</v>
      </c>
      <c r="U153" s="23">
        <v>1378.33</v>
      </c>
      <c r="V153" s="23">
        <v>0</v>
      </c>
      <c r="W153" s="23">
        <v>2756</v>
      </c>
      <c r="X153" s="24">
        <v>0</v>
      </c>
      <c r="Y153" s="24">
        <v>0</v>
      </c>
      <c r="Z153" s="24">
        <v>0</v>
      </c>
      <c r="AA153" s="23">
        <v>1776.67</v>
      </c>
      <c r="AB153" s="23">
        <v>0</v>
      </c>
      <c r="AC153" s="23">
        <v>3553</v>
      </c>
      <c r="AD153" s="24">
        <v>352</v>
      </c>
      <c r="AE153" s="24">
        <v>0</v>
      </c>
      <c r="AF153" s="24">
        <v>704</v>
      </c>
      <c r="AG153" s="25">
        <f>VLOOKUP(A153,'[1]15 MAPA DE LEITO (USO CAF)'!$D$2:$I$948,6,0)</f>
        <v>10</v>
      </c>
      <c r="AH153" s="25">
        <f>VLOOKUP(A153,[2]taxaOcupacaoCOVID19_CAF_2021_6_!$E$4:$O$916,11,0)</f>
        <v>10</v>
      </c>
      <c r="AI153" s="26">
        <f>VLOOKUP(A153,[2]taxaOcupacaoCOVID19_CAF_2021_6_!$E$4:$Q$916,13,0)</f>
        <v>1</v>
      </c>
      <c r="AJ153" s="25">
        <f t="shared" si="39"/>
        <v>10</v>
      </c>
      <c r="AK153" s="20">
        <f t="shared" si="40"/>
        <v>10</v>
      </c>
      <c r="AL153" s="27">
        <f t="shared" si="38"/>
        <v>5.5582092144687133E-4</v>
      </c>
      <c r="AM153" s="9">
        <f t="shared" si="41"/>
        <v>50.02388293021842</v>
      </c>
      <c r="AN153" s="5">
        <v>10</v>
      </c>
      <c r="AO153" s="5">
        <f t="shared" si="42"/>
        <v>50</v>
      </c>
      <c r="AQ153" s="7">
        <f t="shared" si="43"/>
        <v>334</v>
      </c>
    </row>
    <row r="154" spans="1:43" ht="25.5" x14ac:dyDescent="0.25">
      <c r="A154" s="20">
        <v>2082748</v>
      </c>
      <c r="B154" s="20">
        <v>43600261000155</v>
      </c>
      <c r="C154" s="21" t="s">
        <v>423</v>
      </c>
      <c r="D154" s="22" t="s">
        <v>99</v>
      </c>
      <c r="E154" s="22" t="s">
        <v>424</v>
      </c>
      <c r="F154" s="22" t="s">
        <v>189</v>
      </c>
      <c r="G154" s="22">
        <v>2114</v>
      </c>
      <c r="H154" s="22" t="s">
        <v>154</v>
      </c>
      <c r="I154" s="23">
        <v>40</v>
      </c>
      <c r="J154" s="23">
        <v>0</v>
      </c>
      <c r="K154" s="23">
        <v>80</v>
      </c>
      <c r="L154" s="24">
        <v>0</v>
      </c>
      <c r="M154" s="24">
        <v>0</v>
      </c>
      <c r="N154" s="24">
        <v>0</v>
      </c>
      <c r="O154" s="23">
        <v>0</v>
      </c>
      <c r="P154" s="23">
        <v>0</v>
      </c>
      <c r="Q154" s="23">
        <v>0</v>
      </c>
      <c r="R154" s="24">
        <v>0</v>
      </c>
      <c r="S154" s="24">
        <v>0</v>
      </c>
      <c r="T154" s="24">
        <v>0</v>
      </c>
      <c r="U154" s="23">
        <v>200</v>
      </c>
      <c r="V154" s="23">
        <v>45</v>
      </c>
      <c r="W154" s="23">
        <v>400</v>
      </c>
      <c r="X154" s="24">
        <v>0</v>
      </c>
      <c r="Y154" s="24">
        <v>0</v>
      </c>
      <c r="Z154" s="24">
        <v>0</v>
      </c>
      <c r="AA154" s="23">
        <v>30</v>
      </c>
      <c r="AB154" s="23">
        <v>0</v>
      </c>
      <c r="AC154" s="23">
        <v>60</v>
      </c>
      <c r="AD154" s="24">
        <v>0</v>
      </c>
      <c r="AE154" s="24">
        <v>0</v>
      </c>
      <c r="AF154" s="24">
        <v>0</v>
      </c>
      <c r="AG154" s="25">
        <f>VLOOKUP(A154,'[1]15 MAPA DE LEITO (USO CAF)'!$D$2:$I$948,6,0)</f>
        <v>2</v>
      </c>
      <c r="AH154" s="25">
        <f>VLOOKUP(A154,[2]taxaOcupacaoCOVID19_CAF_2021_6_!$E$4:$O$916,11,0)</f>
        <v>0</v>
      </c>
      <c r="AI154" s="26" t="e">
        <f>VLOOKUP(A154,[2]taxaOcupacaoCOVID19_CAF_2021_6_!$E$4:$Q$916,13,0)</f>
        <v>#DIV/0!</v>
      </c>
      <c r="AJ154" s="25">
        <f t="shared" si="39"/>
        <v>2</v>
      </c>
      <c r="AK154" s="20">
        <f>AJ154</f>
        <v>2</v>
      </c>
      <c r="AL154" s="27">
        <f t="shared" si="38"/>
        <v>1.1579602530143152E-4</v>
      </c>
      <c r="AM154" s="9">
        <f t="shared" si="41"/>
        <v>10.421642277128838</v>
      </c>
      <c r="AN154" s="5">
        <v>10</v>
      </c>
      <c r="AO154" s="5">
        <v>20</v>
      </c>
      <c r="AQ154" s="7">
        <f t="shared" si="43"/>
        <v>60</v>
      </c>
    </row>
    <row r="155" spans="1:43" ht="51" x14ac:dyDescent="0.25">
      <c r="A155" s="20">
        <v>2082853</v>
      </c>
      <c r="B155" s="20">
        <v>44945962000199</v>
      </c>
      <c r="C155" s="21" t="s">
        <v>425</v>
      </c>
      <c r="D155" s="22" t="s">
        <v>113</v>
      </c>
      <c r="E155" s="22" t="s">
        <v>426</v>
      </c>
      <c r="F155" s="22" t="s">
        <v>189</v>
      </c>
      <c r="G155" s="22">
        <v>1948</v>
      </c>
      <c r="H155" s="22" t="s">
        <v>154</v>
      </c>
      <c r="I155" s="23">
        <v>4000</v>
      </c>
      <c r="J155" s="23">
        <v>60</v>
      </c>
      <c r="K155" s="23">
        <v>8000</v>
      </c>
      <c r="L155" s="24">
        <v>2000</v>
      </c>
      <c r="M155" s="24">
        <v>0</v>
      </c>
      <c r="N155" s="24">
        <v>4000</v>
      </c>
      <c r="O155" s="23">
        <v>0</v>
      </c>
      <c r="P155" s="23">
        <v>0</v>
      </c>
      <c r="Q155" s="23">
        <v>0</v>
      </c>
      <c r="R155" s="24">
        <v>0</v>
      </c>
      <c r="S155" s="24">
        <v>0</v>
      </c>
      <c r="T155" s="24">
        <v>0</v>
      </c>
      <c r="U155" s="23">
        <v>4000</v>
      </c>
      <c r="V155" s="23">
        <v>1001</v>
      </c>
      <c r="W155" s="23">
        <v>4000</v>
      </c>
      <c r="X155" s="24">
        <v>0</v>
      </c>
      <c r="Y155" s="24">
        <v>0</v>
      </c>
      <c r="Z155" s="24">
        <v>0</v>
      </c>
      <c r="AA155" s="23">
        <v>2800</v>
      </c>
      <c r="AB155" s="23">
        <v>556</v>
      </c>
      <c r="AC155" s="23">
        <v>2000</v>
      </c>
      <c r="AD155" s="24">
        <v>0</v>
      </c>
      <c r="AE155" s="24">
        <v>0</v>
      </c>
      <c r="AF155" s="24">
        <v>0</v>
      </c>
      <c r="AG155" s="25">
        <f>VLOOKUP(A155,'[1]15 MAPA DE LEITO (USO CAF)'!$D$2:$I$948,6,0)</f>
        <v>18</v>
      </c>
      <c r="AH155" s="25">
        <f>VLOOKUP(A155,[2]taxaOcupacaoCOVID19_CAF_2021_6_!$E$4:$O$916,11,0)</f>
        <v>9</v>
      </c>
      <c r="AI155" s="26">
        <f>VLOOKUP(A155,[2]taxaOcupacaoCOVID19_CAF_2021_6_!$E$4:$Q$916,13,0)</f>
        <v>1</v>
      </c>
      <c r="AJ155" s="25">
        <f t="shared" si="39"/>
        <v>18</v>
      </c>
      <c r="AK155" s="20">
        <f t="shared" si="40"/>
        <v>18</v>
      </c>
      <c r="AL155" s="27">
        <f t="shared" si="38"/>
        <v>1.1579602530143153E-2</v>
      </c>
      <c r="AM155" s="9">
        <f t="shared" si="41"/>
        <v>1042.1642277128838</v>
      </c>
      <c r="AN155" s="5">
        <v>10</v>
      </c>
      <c r="AO155" s="5">
        <f t="shared" si="42"/>
        <v>1040</v>
      </c>
      <c r="AQ155" s="7">
        <f t="shared" si="43"/>
        <v>6960</v>
      </c>
    </row>
    <row r="156" spans="1:43" ht="38.25" x14ac:dyDescent="0.25">
      <c r="A156" s="20">
        <v>2082888</v>
      </c>
      <c r="B156" s="20">
        <v>56384183000140</v>
      </c>
      <c r="C156" s="21" t="s">
        <v>427</v>
      </c>
      <c r="D156" s="22" t="s">
        <v>147</v>
      </c>
      <c r="E156" s="22" t="s">
        <v>220</v>
      </c>
      <c r="F156" s="22" t="s">
        <v>189</v>
      </c>
      <c r="G156" s="22">
        <v>1789</v>
      </c>
      <c r="H156" s="22" t="s">
        <v>154</v>
      </c>
      <c r="I156" s="23">
        <v>4000</v>
      </c>
      <c r="J156" s="23">
        <v>25</v>
      </c>
      <c r="K156" s="23">
        <v>4000</v>
      </c>
      <c r="L156" s="24">
        <v>2000</v>
      </c>
      <c r="M156" s="24">
        <v>400</v>
      </c>
      <c r="N156" s="24">
        <v>2000</v>
      </c>
      <c r="O156" s="23">
        <v>0</v>
      </c>
      <c r="P156" s="23">
        <v>0</v>
      </c>
      <c r="Q156" s="23">
        <v>0</v>
      </c>
      <c r="R156" s="24">
        <v>0</v>
      </c>
      <c r="S156" s="24">
        <v>0</v>
      </c>
      <c r="T156" s="24">
        <v>0</v>
      </c>
      <c r="U156" s="23">
        <v>7000</v>
      </c>
      <c r="V156" s="23">
        <v>4200</v>
      </c>
      <c r="W156" s="23">
        <v>14000</v>
      </c>
      <c r="X156" s="24">
        <v>0</v>
      </c>
      <c r="Y156" s="24">
        <v>0</v>
      </c>
      <c r="Z156" s="24">
        <v>0</v>
      </c>
      <c r="AA156" s="23">
        <v>200</v>
      </c>
      <c r="AB156" s="23">
        <v>550</v>
      </c>
      <c r="AC156" s="23">
        <v>400</v>
      </c>
      <c r="AD156" s="24">
        <v>5000</v>
      </c>
      <c r="AE156" s="24">
        <v>400</v>
      </c>
      <c r="AF156" s="24">
        <v>5000</v>
      </c>
      <c r="AG156" s="25">
        <f>VLOOKUP(A156,'[1]15 MAPA DE LEITO (USO CAF)'!$D$2:$I$948,6,0)</f>
        <v>0</v>
      </c>
      <c r="AH156" s="25">
        <f>VLOOKUP(A156,[2]taxaOcupacaoCOVID19_CAF_2021_6_!$E$4:$O$916,11,0)</f>
        <v>20</v>
      </c>
      <c r="AI156" s="26">
        <f>VLOOKUP(A156,[2]taxaOcupacaoCOVID19_CAF_2021_6_!$E$4:$Q$916,13,0)</f>
        <v>1</v>
      </c>
      <c r="AJ156" s="25">
        <f t="shared" si="39"/>
        <v>20</v>
      </c>
      <c r="AK156" s="20">
        <f t="shared" si="40"/>
        <v>20</v>
      </c>
      <c r="AL156" s="27">
        <f t="shared" si="38"/>
        <v>5.7898012650715765E-3</v>
      </c>
      <c r="AM156" s="9">
        <f t="shared" si="41"/>
        <v>521.08211385644188</v>
      </c>
      <c r="AN156" s="5">
        <v>10</v>
      </c>
      <c r="AO156" s="5">
        <f t="shared" si="42"/>
        <v>520</v>
      </c>
      <c r="AQ156" s="7">
        <f t="shared" si="43"/>
        <v>3480</v>
      </c>
    </row>
    <row r="157" spans="1:43" ht="51" x14ac:dyDescent="0.25">
      <c r="A157" s="20">
        <v>2083140</v>
      </c>
      <c r="B157" s="20">
        <v>56898356000149</v>
      </c>
      <c r="C157" s="21" t="s">
        <v>431</v>
      </c>
      <c r="D157" s="22" t="s">
        <v>48</v>
      </c>
      <c r="E157" s="22" t="s">
        <v>309</v>
      </c>
      <c r="F157" s="22" t="s">
        <v>189</v>
      </c>
      <c r="G157" s="22">
        <v>2035</v>
      </c>
      <c r="H157" s="22" t="s">
        <v>154</v>
      </c>
      <c r="I157" s="23">
        <v>75</v>
      </c>
      <c r="J157" s="23">
        <v>25</v>
      </c>
      <c r="K157" s="23">
        <v>150</v>
      </c>
      <c r="L157" s="24">
        <v>0</v>
      </c>
      <c r="M157" s="24">
        <v>0</v>
      </c>
      <c r="N157" s="24">
        <v>0</v>
      </c>
      <c r="O157" s="23">
        <v>0</v>
      </c>
      <c r="P157" s="23">
        <v>0</v>
      </c>
      <c r="Q157" s="23">
        <v>0</v>
      </c>
      <c r="R157" s="24">
        <v>0</v>
      </c>
      <c r="S157" s="24">
        <v>0</v>
      </c>
      <c r="T157" s="24">
        <v>0</v>
      </c>
      <c r="U157" s="23">
        <v>600</v>
      </c>
      <c r="V157" s="23">
        <v>100</v>
      </c>
      <c r="W157" s="23">
        <v>1200</v>
      </c>
      <c r="X157" s="24">
        <v>0</v>
      </c>
      <c r="Y157" s="24">
        <v>0</v>
      </c>
      <c r="Z157" s="24">
        <v>0</v>
      </c>
      <c r="AA157" s="23">
        <v>150</v>
      </c>
      <c r="AB157" s="23">
        <v>6</v>
      </c>
      <c r="AC157" s="23">
        <v>300</v>
      </c>
      <c r="AD157" s="24">
        <v>100</v>
      </c>
      <c r="AE157" s="24">
        <v>85</v>
      </c>
      <c r="AF157" s="24">
        <v>200</v>
      </c>
      <c r="AG157" s="25">
        <f>VLOOKUP(A157,'[1]15 MAPA DE LEITO (USO CAF)'!$D$2:$I$948,6,0)</f>
        <v>7</v>
      </c>
      <c r="AH157" s="25">
        <f>VLOOKUP(A157,[2]taxaOcupacaoCOVID19_CAF_2021_6_!$E$4:$O$916,11,0)</f>
        <v>1</v>
      </c>
      <c r="AI157" s="26">
        <f>VLOOKUP(A157,[2]taxaOcupacaoCOVID19_CAF_2021_6_!$E$4:$Q$916,13,0)</f>
        <v>1</v>
      </c>
      <c r="AJ157" s="25">
        <f t="shared" si="39"/>
        <v>7</v>
      </c>
      <c r="AK157" s="20">
        <f t="shared" si="40"/>
        <v>7</v>
      </c>
      <c r="AL157" s="27">
        <f t="shared" si="38"/>
        <v>2.1711754744018413E-4</v>
      </c>
      <c r="AM157" s="9">
        <f t="shared" si="41"/>
        <v>19.540579269616572</v>
      </c>
      <c r="AN157" s="5">
        <v>10</v>
      </c>
      <c r="AO157" s="5">
        <f t="shared" si="42"/>
        <v>20</v>
      </c>
      <c r="AQ157" s="7">
        <f t="shared" si="43"/>
        <v>130</v>
      </c>
    </row>
    <row r="158" spans="1:43" ht="38.25" x14ac:dyDescent="0.25">
      <c r="A158" s="20">
        <v>2083175</v>
      </c>
      <c r="B158" s="20">
        <v>54022967000101</v>
      </c>
      <c r="C158" s="21" t="s">
        <v>432</v>
      </c>
      <c r="D158" s="22" t="s">
        <v>99</v>
      </c>
      <c r="E158" s="22" t="s">
        <v>433</v>
      </c>
      <c r="F158" s="22" t="s">
        <v>189</v>
      </c>
      <c r="G158" s="22">
        <v>2023</v>
      </c>
      <c r="H158" s="22" t="s">
        <v>154</v>
      </c>
      <c r="I158" s="23">
        <v>100</v>
      </c>
      <c r="J158" s="23">
        <v>0</v>
      </c>
      <c r="K158" s="23">
        <v>100</v>
      </c>
      <c r="L158" s="24">
        <v>100</v>
      </c>
      <c r="M158" s="24">
        <v>0</v>
      </c>
      <c r="N158" s="24">
        <v>100</v>
      </c>
      <c r="O158" s="23">
        <v>0</v>
      </c>
      <c r="P158" s="23">
        <v>0</v>
      </c>
      <c r="Q158" s="23">
        <v>0</v>
      </c>
      <c r="R158" s="24">
        <v>100</v>
      </c>
      <c r="S158" s="24">
        <v>0</v>
      </c>
      <c r="T158" s="24">
        <v>100</v>
      </c>
      <c r="U158" s="23">
        <v>1500</v>
      </c>
      <c r="V158" s="23">
        <v>100</v>
      </c>
      <c r="W158" s="23">
        <v>3000</v>
      </c>
      <c r="X158" s="24">
        <v>200</v>
      </c>
      <c r="Y158" s="24">
        <v>0</v>
      </c>
      <c r="Z158" s="24">
        <v>60</v>
      </c>
      <c r="AA158" s="23">
        <v>200</v>
      </c>
      <c r="AB158" s="23">
        <v>30</v>
      </c>
      <c r="AC158" s="23">
        <v>400</v>
      </c>
      <c r="AD158" s="24">
        <v>250</v>
      </c>
      <c r="AE158" s="24">
        <v>20</v>
      </c>
      <c r="AF158" s="24">
        <v>500</v>
      </c>
      <c r="AG158" s="25">
        <f>VLOOKUP(A158,'[1]15 MAPA DE LEITO (USO CAF)'!$D$2:$I$948,6,0)</f>
        <v>10</v>
      </c>
      <c r="AH158" s="25" t="e">
        <f>VLOOKUP(A158,[2]taxaOcupacaoCOVID19_CAF_2021_6_!$E$4:$O$916,11,0)</f>
        <v>#N/A</v>
      </c>
      <c r="AI158" s="26" t="e">
        <f>VLOOKUP(A158,[2]taxaOcupacaoCOVID19_CAF_2021_6_!$E$4:$Q$916,13,0)</f>
        <v>#N/A</v>
      </c>
      <c r="AJ158" s="25">
        <f>AG158</f>
        <v>10</v>
      </c>
      <c r="AK158" s="20">
        <f t="shared" ref="AK158" si="46">AJ158</f>
        <v>10</v>
      </c>
      <c r="AL158" s="27">
        <f t="shared" si="38"/>
        <v>1.447450316267894E-4</v>
      </c>
      <c r="AM158" s="9">
        <f t="shared" si="41"/>
        <v>13.027052846411046</v>
      </c>
      <c r="AN158" s="5">
        <v>10</v>
      </c>
      <c r="AO158" s="5">
        <v>20</v>
      </c>
      <c r="AQ158" s="7">
        <f t="shared" si="43"/>
        <v>80</v>
      </c>
    </row>
    <row r="159" spans="1:43" ht="25.5" x14ac:dyDescent="0.25">
      <c r="A159" s="20">
        <v>2083604</v>
      </c>
      <c r="B159" s="20">
        <v>44584019000106</v>
      </c>
      <c r="C159" s="21" t="s">
        <v>438</v>
      </c>
      <c r="D159" s="22" t="s">
        <v>84</v>
      </c>
      <c r="E159" s="22" t="s">
        <v>439</v>
      </c>
      <c r="F159" s="22" t="s">
        <v>189</v>
      </c>
      <c r="G159" s="22">
        <v>580</v>
      </c>
      <c r="H159" s="22" t="s">
        <v>154</v>
      </c>
      <c r="I159" s="23">
        <v>100</v>
      </c>
      <c r="J159" s="23">
        <v>0</v>
      </c>
      <c r="K159" s="23">
        <v>200</v>
      </c>
      <c r="L159" s="24">
        <v>0</v>
      </c>
      <c r="M159" s="24">
        <v>0</v>
      </c>
      <c r="N159" s="24">
        <v>0</v>
      </c>
      <c r="O159" s="23">
        <v>0</v>
      </c>
      <c r="P159" s="23">
        <v>0</v>
      </c>
      <c r="Q159" s="23">
        <v>0</v>
      </c>
      <c r="R159" s="24">
        <v>0</v>
      </c>
      <c r="S159" s="24">
        <v>0</v>
      </c>
      <c r="T159" s="24">
        <v>0</v>
      </c>
      <c r="U159" s="23">
        <v>6745</v>
      </c>
      <c r="V159" s="23">
        <v>1</v>
      </c>
      <c r="W159" s="23">
        <v>13000</v>
      </c>
      <c r="X159" s="24">
        <v>0</v>
      </c>
      <c r="Y159" s="24">
        <v>0</v>
      </c>
      <c r="Z159" s="24">
        <v>0</v>
      </c>
      <c r="AA159" s="23">
        <v>399</v>
      </c>
      <c r="AB159" s="23">
        <v>67</v>
      </c>
      <c r="AC159" s="23">
        <v>780</v>
      </c>
      <c r="AD159" s="24">
        <v>804</v>
      </c>
      <c r="AE159" s="24">
        <v>0</v>
      </c>
      <c r="AF159" s="24">
        <v>1600</v>
      </c>
      <c r="AG159" s="25">
        <f>VLOOKUP(A159,'[1]15 MAPA DE LEITO (USO CAF)'!$D$2:$I$948,6,0)</f>
        <v>0</v>
      </c>
      <c r="AH159" s="25">
        <f>VLOOKUP(A159,[2]taxaOcupacaoCOVID19_CAF_2021_6_!$E$4:$O$916,11,0)</f>
        <v>15</v>
      </c>
      <c r="AI159" s="26">
        <f>VLOOKUP(A159,[2]taxaOcupacaoCOVID19_CAF_2021_6_!$E$4:$Q$916,13,0)</f>
        <v>1</v>
      </c>
      <c r="AJ159" s="25">
        <f t="shared" si="39"/>
        <v>15</v>
      </c>
      <c r="AK159" s="20">
        <f t="shared" si="40"/>
        <v>15</v>
      </c>
      <c r="AL159" s="27">
        <f t="shared" si="38"/>
        <v>2.894900632535788E-4</v>
      </c>
      <c r="AM159" s="9">
        <f t="shared" si="41"/>
        <v>26.054105692822091</v>
      </c>
      <c r="AN159" s="5">
        <v>10</v>
      </c>
      <c r="AO159" s="5">
        <f t="shared" si="42"/>
        <v>30</v>
      </c>
      <c r="AQ159" s="7">
        <f t="shared" si="43"/>
        <v>170</v>
      </c>
    </row>
    <row r="160" spans="1:43" ht="51" x14ac:dyDescent="0.25">
      <c r="A160" s="20">
        <v>2084228</v>
      </c>
      <c r="B160" s="20">
        <v>59759084000194</v>
      </c>
      <c r="C160" s="21" t="s">
        <v>443</v>
      </c>
      <c r="D160" s="22" t="s">
        <v>171</v>
      </c>
      <c r="E160" s="22" t="s">
        <v>444</v>
      </c>
      <c r="F160" s="22" t="s">
        <v>189</v>
      </c>
      <c r="G160" s="22">
        <v>2049</v>
      </c>
      <c r="H160" s="22" t="s">
        <v>154</v>
      </c>
      <c r="I160" s="23">
        <v>933</v>
      </c>
      <c r="J160" s="23">
        <v>22</v>
      </c>
      <c r="K160" s="23">
        <v>1866</v>
      </c>
      <c r="L160" s="24">
        <v>466</v>
      </c>
      <c r="M160" s="24">
        <v>0</v>
      </c>
      <c r="N160" s="24">
        <v>933</v>
      </c>
      <c r="O160" s="23">
        <v>0</v>
      </c>
      <c r="P160" s="23">
        <v>0</v>
      </c>
      <c r="Q160" s="23">
        <v>0</v>
      </c>
      <c r="R160" s="24">
        <v>0</v>
      </c>
      <c r="S160" s="24">
        <v>0</v>
      </c>
      <c r="T160" s="24">
        <v>0</v>
      </c>
      <c r="U160" s="23">
        <v>3850</v>
      </c>
      <c r="V160" s="23">
        <v>233</v>
      </c>
      <c r="W160" s="23">
        <v>7700</v>
      </c>
      <c r="X160" s="24">
        <v>0</v>
      </c>
      <c r="Y160" s="24">
        <v>0</v>
      </c>
      <c r="Z160" s="24">
        <v>0</v>
      </c>
      <c r="AA160" s="23">
        <v>399</v>
      </c>
      <c r="AB160" s="23">
        <v>1033</v>
      </c>
      <c r="AC160" s="23">
        <v>799</v>
      </c>
      <c r="AD160" s="24">
        <v>250</v>
      </c>
      <c r="AE160" s="24">
        <v>181</v>
      </c>
      <c r="AF160" s="24">
        <v>500</v>
      </c>
      <c r="AG160" s="25">
        <f>VLOOKUP(A160,'[1]15 MAPA DE LEITO (USO CAF)'!$D$2:$I$948,6,0)</f>
        <v>18</v>
      </c>
      <c r="AH160" s="25">
        <f>VLOOKUP(A160,[2]taxaOcupacaoCOVID19_CAF_2021_6_!$E$4:$O$916,11,0)</f>
        <v>10</v>
      </c>
      <c r="AI160" s="26">
        <f>VLOOKUP(A160,[2]taxaOcupacaoCOVID19_CAF_2021_6_!$E$4:$Q$916,13,0)</f>
        <v>1</v>
      </c>
      <c r="AJ160" s="25">
        <f t="shared" ref="AJ160:AJ176" si="47">IF(AG160&gt;AH160,AG160,AH160)</f>
        <v>18</v>
      </c>
      <c r="AK160" s="20">
        <f t="shared" ref="AK160:AK176" si="48">AJ160*AI160</f>
        <v>18</v>
      </c>
      <c r="AL160" s="27">
        <f t="shared" si="38"/>
        <v>2.7009422901558902E-3</v>
      </c>
      <c r="AM160" s="9">
        <f t="shared" ref="AM160:AM176" si="49">AL160*$D$2</f>
        <v>243.08480611403013</v>
      </c>
      <c r="AN160" s="5">
        <v>10</v>
      </c>
      <c r="AO160" s="5">
        <f t="shared" ref="AO160:AO176" si="50">MROUND(AM160,AN160)</f>
        <v>240</v>
      </c>
      <c r="AQ160" s="7">
        <f t="shared" ref="AQ160:AQ176" si="51">K160-AO160</f>
        <v>1626</v>
      </c>
    </row>
    <row r="161" spans="1:43" ht="51" x14ac:dyDescent="0.25">
      <c r="A161" s="20">
        <v>2084414</v>
      </c>
      <c r="B161" s="20">
        <v>55989784000114</v>
      </c>
      <c r="C161" s="21" t="s">
        <v>445</v>
      </c>
      <c r="D161" s="22" t="s">
        <v>113</v>
      </c>
      <c r="E161" s="22" t="s">
        <v>114</v>
      </c>
      <c r="F161" s="22" t="s">
        <v>189</v>
      </c>
      <c r="G161" s="22">
        <v>1826</v>
      </c>
      <c r="H161" s="22" t="s">
        <v>154</v>
      </c>
      <c r="I161" s="23">
        <v>9000</v>
      </c>
      <c r="J161" s="23">
        <v>650</v>
      </c>
      <c r="K161" s="23">
        <v>13500</v>
      </c>
      <c r="L161" s="24">
        <v>4500</v>
      </c>
      <c r="M161" s="24">
        <v>450</v>
      </c>
      <c r="N161" s="24">
        <v>6750</v>
      </c>
      <c r="O161" s="23">
        <v>0</v>
      </c>
      <c r="P161" s="23">
        <v>0</v>
      </c>
      <c r="Q161" s="23">
        <v>0</v>
      </c>
      <c r="R161" s="24">
        <v>0</v>
      </c>
      <c r="S161" s="24">
        <v>0</v>
      </c>
      <c r="T161" s="24">
        <v>0</v>
      </c>
      <c r="U161" s="23">
        <v>6900</v>
      </c>
      <c r="V161" s="23">
        <v>1100</v>
      </c>
      <c r="W161" s="23">
        <v>10350</v>
      </c>
      <c r="X161" s="24">
        <v>0</v>
      </c>
      <c r="Y161" s="24">
        <v>0</v>
      </c>
      <c r="Z161" s="24">
        <v>0</v>
      </c>
      <c r="AA161" s="23">
        <v>1500</v>
      </c>
      <c r="AB161" s="23">
        <v>50</v>
      </c>
      <c r="AC161" s="23">
        <v>2250</v>
      </c>
      <c r="AD161" s="24">
        <v>1800</v>
      </c>
      <c r="AE161" s="24">
        <v>400</v>
      </c>
      <c r="AF161" s="24">
        <v>2700</v>
      </c>
      <c r="AG161" s="25">
        <f>VLOOKUP(A161,'[1]15 MAPA DE LEITO (USO CAF)'!$D$2:$I$948,6,0)</f>
        <v>0</v>
      </c>
      <c r="AH161" s="25">
        <f>VLOOKUP(A161,[2]taxaOcupacaoCOVID19_CAF_2021_6_!$E$4:$O$916,11,0)</f>
        <v>14</v>
      </c>
      <c r="AI161" s="26">
        <f>VLOOKUP(A161,[2]taxaOcupacaoCOVID19_CAF_2021_6_!$E$4:$Q$916,13,0)</f>
        <v>1</v>
      </c>
      <c r="AJ161" s="25">
        <f t="shared" si="47"/>
        <v>14</v>
      </c>
      <c r="AK161" s="20">
        <f t="shared" si="48"/>
        <v>14</v>
      </c>
      <c r="AL161" s="27">
        <f t="shared" si="38"/>
        <v>1.9540579269616571E-2</v>
      </c>
      <c r="AM161" s="9">
        <f t="shared" si="49"/>
        <v>1758.6521342654914</v>
      </c>
      <c r="AN161" s="5">
        <v>10</v>
      </c>
      <c r="AO161" s="5">
        <f t="shared" si="50"/>
        <v>1760</v>
      </c>
      <c r="AQ161" s="7">
        <f t="shared" si="51"/>
        <v>11740</v>
      </c>
    </row>
    <row r="162" spans="1:43" ht="38.25" x14ac:dyDescent="0.25">
      <c r="A162" s="20">
        <v>2088525</v>
      </c>
      <c r="B162" s="20">
        <v>52343829000190</v>
      </c>
      <c r="C162" s="21" t="s">
        <v>450</v>
      </c>
      <c r="D162" s="22" t="s">
        <v>155</v>
      </c>
      <c r="E162" s="22" t="s">
        <v>451</v>
      </c>
      <c r="F162" s="22" t="s">
        <v>189</v>
      </c>
      <c r="G162" s="22">
        <v>1890</v>
      </c>
      <c r="H162" s="22" t="s">
        <v>154</v>
      </c>
      <c r="I162" s="23">
        <v>20</v>
      </c>
      <c r="J162" s="23">
        <v>0</v>
      </c>
      <c r="K162" s="23">
        <v>40</v>
      </c>
      <c r="L162" s="24">
        <v>20</v>
      </c>
      <c r="M162" s="24">
        <v>0</v>
      </c>
      <c r="N162" s="24">
        <v>40</v>
      </c>
      <c r="O162" s="23">
        <v>20</v>
      </c>
      <c r="P162" s="23">
        <v>0</v>
      </c>
      <c r="Q162" s="23">
        <v>40</v>
      </c>
      <c r="R162" s="24">
        <v>0</v>
      </c>
      <c r="S162" s="24">
        <v>0</v>
      </c>
      <c r="T162" s="24">
        <v>0</v>
      </c>
      <c r="U162" s="23">
        <v>80</v>
      </c>
      <c r="V162" s="23">
        <v>0</v>
      </c>
      <c r="W162" s="23">
        <v>160</v>
      </c>
      <c r="X162" s="24">
        <v>0</v>
      </c>
      <c r="Y162" s="24">
        <v>0</v>
      </c>
      <c r="Z162" s="24">
        <v>0</v>
      </c>
      <c r="AA162" s="23">
        <v>50</v>
      </c>
      <c r="AB162" s="23">
        <v>0</v>
      </c>
      <c r="AC162" s="23">
        <v>100</v>
      </c>
      <c r="AD162" s="24">
        <v>20</v>
      </c>
      <c r="AE162" s="24">
        <v>0</v>
      </c>
      <c r="AF162" s="24">
        <v>40</v>
      </c>
      <c r="AG162" s="25">
        <f>VLOOKUP(A162,'[1]15 MAPA DE LEITO (USO CAF)'!$D$2:$I$948,6,0)</f>
        <v>6</v>
      </c>
      <c r="AH162" s="25">
        <f>VLOOKUP(A162,[2]taxaOcupacaoCOVID19_CAF_2021_6_!$E$4:$O$916,11,0)</f>
        <v>0</v>
      </c>
      <c r="AI162" s="26" t="e">
        <f>VLOOKUP(A162,[2]taxaOcupacaoCOVID19_CAF_2021_6_!$E$4:$Q$916,13,0)</f>
        <v>#DIV/0!</v>
      </c>
      <c r="AJ162" s="25">
        <f t="shared" si="47"/>
        <v>6</v>
      </c>
      <c r="AK162" s="20">
        <f t="shared" ref="AK162" si="52">AJ162</f>
        <v>6</v>
      </c>
      <c r="AL162" s="27">
        <f t="shared" si="38"/>
        <v>5.7898012650715762E-5</v>
      </c>
      <c r="AM162" s="9">
        <f t="shared" si="49"/>
        <v>5.2108211385644188</v>
      </c>
      <c r="AN162" s="5">
        <v>10</v>
      </c>
      <c r="AO162" s="5">
        <v>40</v>
      </c>
      <c r="AQ162" s="7">
        <f t="shared" si="51"/>
        <v>0</v>
      </c>
    </row>
    <row r="163" spans="1:43" ht="25.5" x14ac:dyDescent="0.25">
      <c r="A163" s="20">
        <v>2095912</v>
      </c>
      <c r="B163" s="20">
        <v>47266838000195</v>
      </c>
      <c r="C163" s="21" t="s">
        <v>454</v>
      </c>
      <c r="D163" s="22" t="s">
        <v>94</v>
      </c>
      <c r="E163" s="22" t="s">
        <v>455</v>
      </c>
      <c r="F163" s="22" t="s">
        <v>189</v>
      </c>
      <c r="G163" s="22">
        <v>2184</v>
      </c>
      <c r="H163" s="22" t="s">
        <v>154</v>
      </c>
      <c r="I163" s="23">
        <v>3450</v>
      </c>
      <c r="J163" s="23">
        <v>0</v>
      </c>
      <c r="K163" s="23">
        <v>1500</v>
      </c>
      <c r="L163" s="24">
        <v>1950</v>
      </c>
      <c r="M163" s="24">
        <v>50</v>
      </c>
      <c r="N163" s="24">
        <v>1500</v>
      </c>
      <c r="O163" s="23">
        <v>1650</v>
      </c>
      <c r="P163" s="23">
        <v>29</v>
      </c>
      <c r="Q163" s="23">
        <v>1000</v>
      </c>
      <c r="R163" s="24">
        <v>1650</v>
      </c>
      <c r="S163" s="24">
        <v>0</v>
      </c>
      <c r="T163" s="24">
        <v>1000</v>
      </c>
      <c r="U163" s="23">
        <v>9750</v>
      </c>
      <c r="V163" s="23">
        <v>330</v>
      </c>
      <c r="W163" s="23">
        <v>2000</v>
      </c>
      <c r="X163" s="24">
        <v>0</v>
      </c>
      <c r="Y163" s="24">
        <v>0</v>
      </c>
      <c r="Z163" s="24">
        <v>0</v>
      </c>
      <c r="AA163" s="23">
        <v>9750</v>
      </c>
      <c r="AB163" s="23">
        <v>151</v>
      </c>
      <c r="AC163" s="23">
        <v>2000</v>
      </c>
      <c r="AD163" s="24">
        <v>6300</v>
      </c>
      <c r="AE163" s="24">
        <v>9</v>
      </c>
      <c r="AF163" s="24">
        <v>1000</v>
      </c>
      <c r="AG163" s="25">
        <f>VLOOKUP(A163,'[1]15 MAPA DE LEITO (USO CAF)'!$D$2:$I$948,6,0)</f>
        <v>0</v>
      </c>
      <c r="AH163" s="25">
        <f>VLOOKUP(A163,[2]taxaOcupacaoCOVID19_CAF_2021_6_!$E$4:$O$916,11,0)</f>
        <v>0</v>
      </c>
      <c r="AI163" s="26" t="e">
        <f>VLOOKUP(A163,[2]taxaOcupacaoCOVID19_CAF_2021_6_!$E$4:$Q$916,13,0)</f>
        <v>#DIV/0!</v>
      </c>
      <c r="AJ163" s="25">
        <f t="shared" si="47"/>
        <v>0</v>
      </c>
      <c r="AK163" s="20">
        <f>AJ163</f>
        <v>0</v>
      </c>
      <c r="AL163" s="27">
        <f t="shared" si="38"/>
        <v>2.1711754744018412E-3</v>
      </c>
      <c r="AM163" s="9">
        <f t="shared" si="49"/>
        <v>195.40579269616572</v>
      </c>
      <c r="AN163" s="5">
        <v>10</v>
      </c>
      <c r="AO163" s="5">
        <f t="shared" si="50"/>
        <v>200</v>
      </c>
      <c r="AQ163" s="7">
        <f t="shared" si="51"/>
        <v>1300</v>
      </c>
    </row>
    <row r="164" spans="1:43" ht="25.5" x14ac:dyDescent="0.25">
      <c r="A164" s="20">
        <v>2699915</v>
      </c>
      <c r="B164" s="20">
        <v>72909179000105</v>
      </c>
      <c r="C164" s="21" t="s">
        <v>459</v>
      </c>
      <c r="D164" s="22" t="s">
        <v>86</v>
      </c>
      <c r="E164" s="22" t="s">
        <v>460</v>
      </c>
      <c r="F164" s="22" t="s">
        <v>189</v>
      </c>
      <c r="G164" s="22">
        <v>2082</v>
      </c>
      <c r="H164" s="22" t="s">
        <v>154</v>
      </c>
      <c r="I164" s="23">
        <v>0</v>
      </c>
      <c r="J164" s="23">
        <v>0</v>
      </c>
      <c r="K164" s="23">
        <v>5000</v>
      </c>
      <c r="L164" s="24">
        <v>0</v>
      </c>
      <c r="M164" s="24">
        <v>0</v>
      </c>
      <c r="N164" s="24">
        <v>2000</v>
      </c>
      <c r="O164" s="23">
        <v>0</v>
      </c>
      <c r="P164" s="23">
        <v>0</v>
      </c>
      <c r="Q164" s="23">
        <v>2000</v>
      </c>
      <c r="R164" s="24">
        <v>0</v>
      </c>
      <c r="S164" s="24">
        <v>0</v>
      </c>
      <c r="T164" s="24">
        <v>2000</v>
      </c>
      <c r="U164" s="23">
        <v>0</v>
      </c>
      <c r="V164" s="23">
        <v>0</v>
      </c>
      <c r="W164" s="23">
        <v>24000</v>
      </c>
      <c r="X164" s="24">
        <v>0</v>
      </c>
      <c r="Y164" s="24">
        <v>0</v>
      </c>
      <c r="Z164" s="24">
        <v>2000</v>
      </c>
      <c r="AA164" s="23">
        <v>0</v>
      </c>
      <c r="AB164" s="23">
        <v>0</v>
      </c>
      <c r="AC164" s="23">
        <v>2000</v>
      </c>
      <c r="AD164" s="24">
        <v>0</v>
      </c>
      <c r="AE164" s="24">
        <v>0</v>
      </c>
      <c r="AF164" s="24">
        <v>2000</v>
      </c>
      <c r="AG164" s="25">
        <f>VLOOKUP(A164,'[1]15 MAPA DE LEITO (USO CAF)'!$D$2:$I$948,6,0)</f>
        <v>5</v>
      </c>
      <c r="AH164" s="25">
        <f>VLOOKUP(A164,[2]taxaOcupacaoCOVID19_CAF_2021_6_!$E$4:$O$916,11,0)</f>
        <v>10</v>
      </c>
      <c r="AI164" s="26">
        <f>VLOOKUP(A164,[2]taxaOcupacaoCOVID19_CAF_2021_6_!$E$4:$Q$916,13,0)</f>
        <v>0.8</v>
      </c>
      <c r="AJ164" s="25">
        <f t="shared" si="47"/>
        <v>10</v>
      </c>
      <c r="AK164" s="20">
        <f t="shared" si="48"/>
        <v>8</v>
      </c>
      <c r="AL164" s="27">
        <f t="shared" si="38"/>
        <v>7.2372515813394706E-3</v>
      </c>
      <c r="AM164" s="9">
        <f t="shared" si="49"/>
        <v>651.35264232055238</v>
      </c>
      <c r="AN164" s="5">
        <v>10</v>
      </c>
      <c r="AO164" s="5">
        <f t="shared" si="50"/>
        <v>650</v>
      </c>
      <c r="AQ164" s="7">
        <f t="shared" si="51"/>
        <v>4350</v>
      </c>
    </row>
    <row r="165" spans="1:43" ht="38.25" x14ac:dyDescent="0.25">
      <c r="A165" s="20">
        <v>2745798</v>
      </c>
      <c r="B165" s="20">
        <v>53311999000156</v>
      </c>
      <c r="C165" s="21" t="s">
        <v>463</v>
      </c>
      <c r="D165" s="22" t="s">
        <v>155</v>
      </c>
      <c r="E165" s="22" t="s">
        <v>464</v>
      </c>
      <c r="F165" s="22" t="s">
        <v>189</v>
      </c>
      <c r="G165" s="22">
        <v>1811</v>
      </c>
      <c r="H165" s="22" t="s">
        <v>154</v>
      </c>
      <c r="I165" s="23">
        <v>260</v>
      </c>
      <c r="J165" s="23">
        <v>1</v>
      </c>
      <c r="K165" s="23">
        <v>500</v>
      </c>
      <c r="L165" s="24">
        <v>480</v>
      </c>
      <c r="M165" s="24">
        <v>0</v>
      </c>
      <c r="N165" s="24">
        <v>1000</v>
      </c>
      <c r="O165" s="23">
        <v>0</v>
      </c>
      <c r="P165" s="23">
        <v>0</v>
      </c>
      <c r="Q165" s="23">
        <v>0</v>
      </c>
      <c r="R165" s="24">
        <v>0</v>
      </c>
      <c r="S165" s="24">
        <v>0</v>
      </c>
      <c r="T165" s="24">
        <v>0</v>
      </c>
      <c r="U165" s="23">
        <v>1106</v>
      </c>
      <c r="V165" s="23">
        <v>118</v>
      </c>
      <c r="W165" s="23">
        <v>2000</v>
      </c>
      <c r="X165" s="24">
        <v>0</v>
      </c>
      <c r="Y165" s="24">
        <v>0</v>
      </c>
      <c r="Z165" s="24">
        <v>0</v>
      </c>
      <c r="AA165" s="23">
        <v>244</v>
      </c>
      <c r="AB165" s="23">
        <v>8</v>
      </c>
      <c r="AC165" s="23">
        <v>500</v>
      </c>
      <c r="AD165" s="24">
        <v>702</v>
      </c>
      <c r="AE165" s="24">
        <v>3</v>
      </c>
      <c r="AF165" s="24">
        <v>1400</v>
      </c>
      <c r="AG165" s="25">
        <f>VLOOKUP(A165,'[1]15 MAPA DE LEITO (USO CAF)'!$D$2:$I$948,6,0)</f>
        <v>4</v>
      </c>
      <c r="AH165" s="25">
        <f>VLOOKUP(A165,[2]taxaOcupacaoCOVID19_CAF_2021_6_!$E$4:$O$916,11,0)</f>
        <v>0</v>
      </c>
      <c r="AI165" s="26" t="e">
        <f>VLOOKUP(A165,[2]taxaOcupacaoCOVID19_CAF_2021_6_!$E$4:$Q$916,13,0)</f>
        <v>#DIV/0!</v>
      </c>
      <c r="AJ165" s="25">
        <f t="shared" si="47"/>
        <v>4</v>
      </c>
      <c r="AK165" s="20">
        <f>AJ165</f>
        <v>4</v>
      </c>
      <c r="AL165" s="27">
        <f t="shared" ref="AL165:AL176" si="53">(K165*100%)/$K$177</f>
        <v>7.2372515813394706E-4</v>
      </c>
      <c r="AM165" s="9">
        <f t="shared" si="49"/>
        <v>65.135264232055235</v>
      </c>
      <c r="AN165" s="5">
        <v>10</v>
      </c>
      <c r="AO165" s="5">
        <f t="shared" si="50"/>
        <v>70</v>
      </c>
      <c r="AQ165" s="7">
        <f t="shared" si="51"/>
        <v>430</v>
      </c>
    </row>
    <row r="166" spans="1:43" ht="25.5" x14ac:dyDescent="0.25">
      <c r="A166" s="20">
        <v>2748568</v>
      </c>
      <c r="B166" s="20">
        <v>46925111000100</v>
      </c>
      <c r="C166" s="21" t="s">
        <v>471</v>
      </c>
      <c r="D166" s="22" t="s">
        <v>147</v>
      </c>
      <c r="E166" s="22" t="s">
        <v>472</v>
      </c>
      <c r="F166" s="22" t="s">
        <v>189</v>
      </c>
      <c r="G166" s="22">
        <v>1975</v>
      </c>
      <c r="H166" s="22" t="s">
        <v>154</v>
      </c>
      <c r="I166" s="23">
        <v>38</v>
      </c>
      <c r="J166" s="23">
        <v>50</v>
      </c>
      <c r="K166" s="23">
        <v>38</v>
      </c>
      <c r="L166" s="24">
        <v>0</v>
      </c>
      <c r="M166" s="24">
        <v>0</v>
      </c>
      <c r="N166" s="24">
        <v>0</v>
      </c>
      <c r="O166" s="23">
        <v>0</v>
      </c>
      <c r="P166" s="23">
        <v>0</v>
      </c>
      <c r="Q166" s="23">
        <v>0</v>
      </c>
      <c r="R166" s="24">
        <v>0</v>
      </c>
      <c r="S166" s="24">
        <v>0</v>
      </c>
      <c r="T166" s="24">
        <v>0</v>
      </c>
      <c r="U166" s="23">
        <v>410</v>
      </c>
      <c r="V166" s="23">
        <v>12</v>
      </c>
      <c r="W166" s="23">
        <v>410</v>
      </c>
      <c r="X166" s="24">
        <v>0</v>
      </c>
      <c r="Y166" s="24">
        <v>0</v>
      </c>
      <c r="Z166" s="24">
        <v>0</v>
      </c>
      <c r="AA166" s="23">
        <v>126</v>
      </c>
      <c r="AB166" s="23">
        <v>10</v>
      </c>
      <c r="AC166" s="23">
        <v>126</v>
      </c>
      <c r="AD166" s="24">
        <v>26</v>
      </c>
      <c r="AE166" s="24">
        <v>4</v>
      </c>
      <c r="AF166" s="24">
        <v>26</v>
      </c>
      <c r="AG166" s="25">
        <f>VLOOKUP(A166,'[1]15 MAPA DE LEITO (USO CAF)'!$D$2:$I$948,6,0)</f>
        <v>5</v>
      </c>
      <c r="AH166" s="25">
        <f>VLOOKUP(A166,[2]taxaOcupacaoCOVID19_CAF_2021_6_!$E$4:$O$916,11,0)</f>
        <v>8</v>
      </c>
      <c r="AI166" s="26">
        <f>VLOOKUP(A166,[2]taxaOcupacaoCOVID19_CAF_2021_6_!$E$4:$Q$916,13,0)</f>
        <v>1</v>
      </c>
      <c r="AJ166" s="25">
        <f t="shared" si="47"/>
        <v>8</v>
      </c>
      <c r="AK166" s="20">
        <f t="shared" si="48"/>
        <v>8</v>
      </c>
      <c r="AL166" s="27">
        <f t="shared" si="53"/>
        <v>5.5003112018179978E-5</v>
      </c>
      <c r="AM166" s="9">
        <f t="shared" si="49"/>
        <v>4.9502800816361976</v>
      </c>
      <c r="AN166" s="5">
        <v>10</v>
      </c>
      <c r="AO166" s="5">
        <v>30</v>
      </c>
      <c r="AQ166" s="7">
        <f t="shared" si="51"/>
        <v>8</v>
      </c>
    </row>
    <row r="167" spans="1:43" ht="63.75" x14ac:dyDescent="0.25">
      <c r="A167" s="20">
        <v>2750988</v>
      </c>
      <c r="B167" s="20">
        <v>47617584000102</v>
      </c>
      <c r="C167" s="21" t="s">
        <v>473</v>
      </c>
      <c r="D167" s="22" t="s">
        <v>82</v>
      </c>
      <c r="E167" s="22" t="s">
        <v>474</v>
      </c>
      <c r="F167" s="22" t="s">
        <v>189</v>
      </c>
      <c r="G167" s="22">
        <v>1743</v>
      </c>
      <c r="H167" s="22" t="s">
        <v>154</v>
      </c>
      <c r="I167" s="23">
        <v>50</v>
      </c>
      <c r="J167" s="23">
        <v>20</v>
      </c>
      <c r="K167" s="23">
        <v>100</v>
      </c>
      <c r="L167" s="24">
        <v>112</v>
      </c>
      <c r="M167" s="24">
        <v>0</v>
      </c>
      <c r="N167" s="24">
        <v>150</v>
      </c>
      <c r="O167" s="23">
        <v>254</v>
      </c>
      <c r="P167" s="23">
        <v>0</v>
      </c>
      <c r="Q167" s="23">
        <v>300</v>
      </c>
      <c r="R167" s="24">
        <v>278</v>
      </c>
      <c r="S167" s="24">
        <v>0</v>
      </c>
      <c r="T167" s="24">
        <v>200</v>
      </c>
      <c r="U167" s="23">
        <v>2671</v>
      </c>
      <c r="V167" s="23">
        <v>127</v>
      </c>
      <c r="W167" s="23">
        <v>2500</v>
      </c>
      <c r="X167" s="24">
        <v>0</v>
      </c>
      <c r="Y167" s="24">
        <v>0</v>
      </c>
      <c r="Z167" s="24">
        <v>0</v>
      </c>
      <c r="AA167" s="23">
        <v>90</v>
      </c>
      <c r="AB167" s="23">
        <v>98</v>
      </c>
      <c r="AC167" s="23">
        <v>180</v>
      </c>
      <c r="AD167" s="24">
        <v>812</v>
      </c>
      <c r="AE167" s="24">
        <v>395</v>
      </c>
      <c r="AF167" s="24">
        <v>700</v>
      </c>
      <c r="AG167" s="25">
        <f>VLOOKUP(A167,'[1]15 MAPA DE LEITO (USO CAF)'!$D$2:$I$948,6,0)</f>
        <v>0</v>
      </c>
      <c r="AH167" s="25">
        <f>VLOOKUP(A167,[2]taxaOcupacaoCOVID19_CAF_2021_6_!$E$4:$O$916,11,0)</f>
        <v>20</v>
      </c>
      <c r="AI167" s="26">
        <f>VLOOKUP(A167,[2]taxaOcupacaoCOVID19_CAF_2021_6_!$E$4:$Q$916,13,0)</f>
        <v>1</v>
      </c>
      <c r="AJ167" s="25">
        <f t="shared" si="47"/>
        <v>20</v>
      </c>
      <c r="AK167" s="20">
        <f t="shared" si="48"/>
        <v>20</v>
      </c>
      <c r="AL167" s="27">
        <f t="shared" si="53"/>
        <v>1.447450316267894E-4</v>
      </c>
      <c r="AM167" s="9">
        <f t="shared" si="49"/>
        <v>13.027052846411046</v>
      </c>
      <c r="AN167" s="5">
        <v>10</v>
      </c>
      <c r="AO167" s="5">
        <v>20</v>
      </c>
      <c r="AQ167" s="7">
        <f t="shared" si="51"/>
        <v>80</v>
      </c>
    </row>
    <row r="168" spans="1:43" ht="38.25" x14ac:dyDescent="0.25">
      <c r="A168" s="20">
        <v>2751704</v>
      </c>
      <c r="B168" s="20">
        <v>50304377000102</v>
      </c>
      <c r="C168" s="21" t="s">
        <v>475</v>
      </c>
      <c r="D168" s="22" t="s">
        <v>155</v>
      </c>
      <c r="E168" s="22" t="s">
        <v>476</v>
      </c>
      <c r="F168" s="22" t="s">
        <v>189</v>
      </c>
      <c r="G168" s="22">
        <v>1787</v>
      </c>
      <c r="H168" s="22" t="s">
        <v>154</v>
      </c>
      <c r="I168" s="24">
        <v>355</v>
      </c>
      <c r="J168" s="24">
        <v>0</v>
      </c>
      <c r="K168" s="24">
        <v>710</v>
      </c>
      <c r="L168" s="24">
        <v>362</v>
      </c>
      <c r="M168" s="24">
        <v>0</v>
      </c>
      <c r="N168" s="24">
        <v>730</v>
      </c>
      <c r="O168" s="24">
        <v>0</v>
      </c>
      <c r="P168" s="24">
        <v>0</v>
      </c>
      <c r="Q168" s="24">
        <v>0</v>
      </c>
      <c r="R168" s="24">
        <v>620</v>
      </c>
      <c r="S168" s="24">
        <v>232</v>
      </c>
      <c r="T168" s="24">
        <v>1240</v>
      </c>
      <c r="U168" s="24">
        <v>4680</v>
      </c>
      <c r="V168" s="24">
        <v>4680</v>
      </c>
      <c r="W168" s="24">
        <v>8000</v>
      </c>
      <c r="X168" s="24">
        <v>0</v>
      </c>
      <c r="Y168" s="24">
        <v>0</v>
      </c>
      <c r="Z168" s="24">
        <v>0</v>
      </c>
      <c r="AA168" s="24">
        <v>1290</v>
      </c>
      <c r="AB168" s="24">
        <v>0</v>
      </c>
      <c r="AC168" s="24">
        <v>1500</v>
      </c>
      <c r="AD168" s="24">
        <v>5040</v>
      </c>
      <c r="AE168" s="24">
        <v>308</v>
      </c>
      <c r="AF168" s="24">
        <v>8000</v>
      </c>
      <c r="AG168" s="25">
        <f>VLOOKUP(A168,'[1]15 MAPA DE LEITO (USO CAF)'!$D$2:$I$948,6,0)</f>
        <v>0</v>
      </c>
      <c r="AH168" s="25">
        <f>VLOOKUP(A168,[2]taxaOcupacaoCOVID19_CAF_2021_6_!$E$4:$O$916,11,0)</f>
        <v>15</v>
      </c>
      <c r="AI168" s="26">
        <f>VLOOKUP(A168,[2]taxaOcupacaoCOVID19_CAF_2021_6_!$E$4:$Q$916,13,0)</f>
        <v>0.66666666666666663</v>
      </c>
      <c r="AJ168" s="25">
        <f t="shared" si="47"/>
        <v>15</v>
      </c>
      <c r="AK168" s="20">
        <f t="shared" si="48"/>
        <v>10</v>
      </c>
      <c r="AL168" s="27">
        <f t="shared" si="53"/>
        <v>1.0276897245502048E-3</v>
      </c>
      <c r="AM168" s="9">
        <f t="shared" si="49"/>
        <v>92.492075209518433</v>
      </c>
      <c r="AN168" s="5">
        <v>10</v>
      </c>
      <c r="AO168" s="5">
        <f t="shared" si="50"/>
        <v>90</v>
      </c>
      <c r="AQ168" s="7">
        <f t="shared" si="51"/>
        <v>620</v>
      </c>
    </row>
    <row r="169" spans="1:43" ht="38.25" x14ac:dyDescent="0.25">
      <c r="A169" s="20">
        <v>2755092</v>
      </c>
      <c r="B169" s="20">
        <v>54122213000115</v>
      </c>
      <c r="C169" s="21" t="s">
        <v>479</v>
      </c>
      <c r="D169" s="22" t="s">
        <v>90</v>
      </c>
      <c r="E169" s="22" t="s">
        <v>212</v>
      </c>
      <c r="F169" s="22" t="s">
        <v>189</v>
      </c>
      <c r="G169" s="22">
        <v>2086</v>
      </c>
      <c r="H169" s="22" t="s">
        <v>154</v>
      </c>
      <c r="I169" s="23">
        <v>300</v>
      </c>
      <c r="J169" s="23">
        <v>88</v>
      </c>
      <c r="K169" s="23">
        <v>500</v>
      </c>
      <c r="L169" s="24">
        <v>0</v>
      </c>
      <c r="M169" s="24">
        <v>0</v>
      </c>
      <c r="N169" s="24">
        <v>0</v>
      </c>
      <c r="O169" s="23">
        <v>1500</v>
      </c>
      <c r="P169" s="23">
        <v>154</v>
      </c>
      <c r="Q169" s="23">
        <v>3000</v>
      </c>
      <c r="R169" s="24">
        <v>0</v>
      </c>
      <c r="S169" s="24">
        <v>0</v>
      </c>
      <c r="T169" s="24">
        <v>0</v>
      </c>
      <c r="U169" s="23">
        <v>2580</v>
      </c>
      <c r="V169" s="23">
        <v>520</v>
      </c>
      <c r="W169" s="23">
        <v>5000</v>
      </c>
      <c r="X169" s="24">
        <v>0</v>
      </c>
      <c r="Y169" s="24">
        <v>0</v>
      </c>
      <c r="Z169" s="24">
        <v>0</v>
      </c>
      <c r="AA169" s="23">
        <v>1511</v>
      </c>
      <c r="AB169" s="23">
        <v>192</v>
      </c>
      <c r="AC169" s="23">
        <v>3000</v>
      </c>
      <c r="AD169" s="24">
        <v>320</v>
      </c>
      <c r="AE169" s="24">
        <v>0</v>
      </c>
      <c r="AF169" s="24">
        <v>600</v>
      </c>
      <c r="AG169" s="25">
        <f>VLOOKUP(A169,'[1]15 MAPA DE LEITO (USO CAF)'!$D$2:$I$948,6,0)</f>
        <v>19</v>
      </c>
      <c r="AH169" s="25">
        <f>VLOOKUP(A169,[2]taxaOcupacaoCOVID19_CAF_2021_6_!$E$4:$O$916,11,0)</f>
        <v>12</v>
      </c>
      <c r="AI169" s="26">
        <f>VLOOKUP(A169,[2]taxaOcupacaoCOVID19_CAF_2021_6_!$E$4:$Q$916,13,0)</f>
        <v>0.83333333333333337</v>
      </c>
      <c r="AJ169" s="25">
        <f t="shared" si="47"/>
        <v>19</v>
      </c>
      <c r="AK169" s="20">
        <f t="shared" si="48"/>
        <v>15.833333333333334</v>
      </c>
      <c r="AL169" s="27">
        <f t="shared" si="53"/>
        <v>7.2372515813394706E-4</v>
      </c>
      <c r="AM169" s="9">
        <f t="shared" si="49"/>
        <v>65.135264232055235</v>
      </c>
      <c r="AN169" s="5">
        <v>10</v>
      </c>
      <c r="AO169" s="5">
        <f t="shared" si="50"/>
        <v>70</v>
      </c>
      <c r="AQ169" s="7">
        <f t="shared" si="51"/>
        <v>430</v>
      </c>
    </row>
    <row r="170" spans="1:43" ht="38.25" x14ac:dyDescent="0.25">
      <c r="A170" s="20">
        <v>2765934</v>
      </c>
      <c r="B170" s="20">
        <v>71041289000135</v>
      </c>
      <c r="C170" s="21" t="s">
        <v>482</v>
      </c>
      <c r="D170" s="22" t="s">
        <v>90</v>
      </c>
      <c r="E170" s="22" t="s">
        <v>483</v>
      </c>
      <c r="F170" s="22" t="s">
        <v>189</v>
      </c>
      <c r="G170" s="22">
        <v>1752</v>
      </c>
      <c r="H170" s="22" t="s">
        <v>154</v>
      </c>
      <c r="I170" s="23">
        <v>50</v>
      </c>
      <c r="J170" s="23">
        <v>25</v>
      </c>
      <c r="K170" s="23">
        <v>100</v>
      </c>
      <c r="L170" s="24">
        <v>52</v>
      </c>
      <c r="M170" s="24">
        <v>12</v>
      </c>
      <c r="N170" s="24">
        <v>104</v>
      </c>
      <c r="O170" s="23">
        <v>35</v>
      </c>
      <c r="P170" s="23">
        <v>25</v>
      </c>
      <c r="Q170" s="23">
        <v>70</v>
      </c>
      <c r="R170" s="24">
        <v>50</v>
      </c>
      <c r="S170" s="24">
        <v>0</v>
      </c>
      <c r="T170" s="24">
        <v>100</v>
      </c>
      <c r="U170" s="23">
        <v>1695</v>
      </c>
      <c r="V170" s="23">
        <v>273</v>
      </c>
      <c r="W170" s="23">
        <v>3390</v>
      </c>
      <c r="X170" s="24">
        <v>120</v>
      </c>
      <c r="Y170" s="24">
        <v>0</v>
      </c>
      <c r="Z170" s="24">
        <v>240</v>
      </c>
      <c r="AA170" s="23">
        <v>710</v>
      </c>
      <c r="AB170" s="23">
        <v>0</v>
      </c>
      <c r="AC170" s="23">
        <v>1442</v>
      </c>
      <c r="AD170" s="24">
        <v>117</v>
      </c>
      <c r="AE170" s="24">
        <v>23</v>
      </c>
      <c r="AF170" s="24">
        <v>234</v>
      </c>
      <c r="AG170" s="25">
        <f>VLOOKUP(A170,'[1]15 MAPA DE LEITO (USO CAF)'!$D$2:$I$948,6,0)</f>
        <v>31</v>
      </c>
      <c r="AH170" s="25">
        <f>VLOOKUP(A170,[2]taxaOcupacaoCOVID19_CAF_2021_6_!$E$4:$O$916,11,0)</f>
        <v>24</v>
      </c>
      <c r="AI170" s="26">
        <f>VLOOKUP(A170,[2]taxaOcupacaoCOVID19_CAF_2021_6_!$E$4:$Q$916,13,0)</f>
        <v>0.41666666666666669</v>
      </c>
      <c r="AJ170" s="25">
        <f t="shared" si="47"/>
        <v>31</v>
      </c>
      <c r="AK170" s="20">
        <f t="shared" si="48"/>
        <v>12.916666666666668</v>
      </c>
      <c r="AL170" s="27">
        <f t="shared" si="53"/>
        <v>1.447450316267894E-4</v>
      </c>
      <c r="AM170" s="9">
        <f t="shared" si="49"/>
        <v>13.027052846411046</v>
      </c>
      <c r="AN170" s="5">
        <v>10</v>
      </c>
      <c r="AO170" s="5">
        <v>20</v>
      </c>
      <c r="AQ170" s="7">
        <f t="shared" si="51"/>
        <v>80</v>
      </c>
    </row>
    <row r="171" spans="1:43" ht="51" x14ac:dyDescent="0.25">
      <c r="A171" s="20">
        <v>2766167</v>
      </c>
      <c r="B171" s="20">
        <v>33726472000770</v>
      </c>
      <c r="C171" s="21" t="s">
        <v>484</v>
      </c>
      <c r="D171" s="22" t="s">
        <v>147</v>
      </c>
      <c r="E171" s="22" t="s">
        <v>485</v>
      </c>
      <c r="F171" s="22" t="s">
        <v>189</v>
      </c>
      <c r="G171" s="22">
        <v>2313</v>
      </c>
      <c r="H171" s="22" t="s">
        <v>154</v>
      </c>
      <c r="I171" s="23">
        <v>3000</v>
      </c>
      <c r="J171" s="23">
        <v>4</v>
      </c>
      <c r="K171" s="23">
        <v>6000</v>
      </c>
      <c r="L171" s="24">
        <v>1500</v>
      </c>
      <c r="M171" s="24">
        <v>0</v>
      </c>
      <c r="N171" s="24">
        <v>3000</v>
      </c>
      <c r="O171" s="23">
        <v>1500</v>
      </c>
      <c r="P171" s="23">
        <v>0</v>
      </c>
      <c r="Q171" s="23">
        <v>3000</v>
      </c>
      <c r="R171" s="24">
        <v>750</v>
      </c>
      <c r="S171" s="24">
        <v>0</v>
      </c>
      <c r="T171" s="24">
        <v>1500</v>
      </c>
      <c r="U171" s="23">
        <v>1500</v>
      </c>
      <c r="V171" s="23">
        <v>240</v>
      </c>
      <c r="W171" s="23">
        <v>3000</v>
      </c>
      <c r="X171" s="24">
        <v>200</v>
      </c>
      <c r="Y171" s="24">
        <v>0</v>
      </c>
      <c r="Z171" s="24">
        <v>400</v>
      </c>
      <c r="AA171" s="23">
        <v>1000</v>
      </c>
      <c r="AB171" s="23">
        <v>496</v>
      </c>
      <c r="AC171" s="23">
        <v>2000</v>
      </c>
      <c r="AD171" s="24">
        <v>1500</v>
      </c>
      <c r="AE171" s="24">
        <v>134</v>
      </c>
      <c r="AF171" s="24">
        <v>3000</v>
      </c>
      <c r="AG171" s="25">
        <f>VLOOKUP(A171,'[1]15 MAPA DE LEITO (USO CAF)'!$D$2:$I$948,6,0)</f>
        <v>5</v>
      </c>
      <c r="AH171" s="25">
        <f>VLOOKUP(A171,[2]taxaOcupacaoCOVID19_CAF_2021_6_!$E$4:$O$916,11,0)</f>
        <v>5</v>
      </c>
      <c r="AI171" s="26">
        <f>VLOOKUP(A171,[2]taxaOcupacaoCOVID19_CAF_2021_6_!$E$4:$Q$916,13,0)</f>
        <v>1</v>
      </c>
      <c r="AJ171" s="25">
        <f t="shared" si="47"/>
        <v>5</v>
      </c>
      <c r="AK171" s="20">
        <f t="shared" si="48"/>
        <v>5</v>
      </c>
      <c r="AL171" s="27">
        <f t="shared" si="53"/>
        <v>8.6847018976073647E-3</v>
      </c>
      <c r="AM171" s="9">
        <f t="shared" si="49"/>
        <v>781.62317078466288</v>
      </c>
      <c r="AN171" s="5">
        <v>10</v>
      </c>
      <c r="AO171" s="5">
        <f t="shared" si="50"/>
        <v>780</v>
      </c>
      <c r="AQ171" s="7">
        <f t="shared" si="51"/>
        <v>5220</v>
      </c>
    </row>
    <row r="172" spans="1:43" ht="51" x14ac:dyDescent="0.25">
      <c r="A172" s="20">
        <v>2772310</v>
      </c>
      <c r="B172" s="20">
        <v>54370630000187</v>
      </c>
      <c r="C172" s="21" t="s">
        <v>486</v>
      </c>
      <c r="D172" s="22" t="s">
        <v>147</v>
      </c>
      <c r="E172" s="22" t="s">
        <v>147</v>
      </c>
      <c r="F172" s="22" t="s">
        <v>189</v>
      </c>
      <c r="G172" s="22">
        <v>2025</v>
      </c>
      <c r="H172" s="22" t="s">
        <v>154</v>
      </c>
      <c r="I172" s="23">
        <v>6000</v>
      </c>
      <c r="J172" s="23">
        <v>0</v>
      </c>
      <c r="K172" s="23">
        <v>1000</v>
      </c>
      <c r="L172" s="24">
        <v>3000</v>
      </c>
      <c r="M172" s="24">
        <v>825</v>
      </c>
      <c r="N172" s="24">
        <v>1000</v>
      </c>
      <c r="O172" s="23">
        <v>10000</v>
      </c>
      <c r="P172" s="23">
        <v>750</v>
      </c>
      <c r="Q172" s="23">
        <v>4000</v>
      </c>
      <c r="R172" s="24">
        <v>6000</v>
      </c>
      <c r="S172" s="24">
        <v>0</v>
      </c>
      <c r="T172" s="24">
        <v>2000</v>
      </c>
      <c r="U172" s="23">
        <v>6000</v>
      </c>
      <c r="V172" s="23">
        <v>7769</v>
      </c>
      <c r="W172" s="23">
        <v>6000</v>
      </c>
      <c r="X172" s="24">
        <v>5000</v>
      </c>
      <c r="Y172" s="24">
        <v>0</v>
      </c>
      <c r="Z172" s="24">
        <v>1000</v>
      </c>
      <c r="AA172" s="23">
        <v>10000</v>
      </c>
      <c r="AB172" s="23">
        <v>6220</v>
      </c>
      <c r="AC172" s="23">
        <v>10000</v>
      </c>
      <c r="AD172" s="24">
        <v>3000</v>
      </c>
      <c r="AE172" s="24">
        <v>144</v>
      </c>
      <c r="AF172" s="24">
        <v>3000</v>
      </c>
      <c r="AG172" s="25">
        <f>VLOOKUP(A172,'[1]15 MAPA DE LEITO (USO CAF)'!$D$2:$I$948,6,0)</f>
        <v>29</v>
      </c>
      <c r="AH172" s="25">
        <f>VLOOKUP(A172,[2]taxaOcupacaoCOVID19_CAF_2021_6_!$E$4:$O$916,11,0)</f>
        <v>12</v>
      </c>
      <c r="AI172" s="26">
        <f>VLOOKUP(A172,[2]taxaOcupacaoCOVID19_CAF_2021_6_!$E$4:$Q$916,13,0)</f>
        <v>1</v>
      </c>
      <c r="AJ172" s="25">
        <f t="shared" si="47"/>
        <v>29</v>
      </c>
      <c r="AK172" s="20">
        <f t="shared" si="48"/>
        <v>29</v>
      </c>
      <c r="AL172" s="27">
        <f t="shared" si="53"/>
        <v>1.4474503162678941E-3</v>
      </c>
      <c r="AM172" s="9">
        <f t="shared" si="49"/>
        <v>130.27052846411047</v>
      </c>
      <c r="AN172" s="5">
        <v>10</v>
      </c>
      <c r="AO172" s="5">
        <f t="shared" si="50"/>
        <v>130</v>
      </c>
      <c r="AQ172" s="7">
        <f t="shared" si="51"/>
        <v>870</v>
      </c>
    </row>
    <row r="173" spans="1:43" ht="38.25" x14ac:dyDescent="0.25">
      <c r="A173" s="20">
        <v>2786435</v>
      </c>
      <c r="B173" s="20">
        <v>50944198000130</v>
      </c>
      <c r="C173" s="21" t="s">
        <v>489</v>
      </c>
      <c r="D173" s="22" t="s">
        <v>86</v>
      </c>
      <c r="E173" s="22" t="s">
        <v>146</v>
      </c>
      <c r="F173" s="22" t="s">
        <v>189</v>
      </c>
      <c r="G173" s="22">
        <v>2362</v>
      </c>
      <c r="H173" s="22" t="s">
        <v>154</v>
      </c>
      <c r="I173" s="23">
        <v>4500</v>
      </c>
      <c r="J173" s="23">
        <v>0</v>
      </c>
      <c r="K173" s="23">
        <v>9000</v>
      </c>
      <c r="L173" s="24">
        <v>10500</v>
      </c>
      <c r="M173" s="24">
        <v>200</v>
      </c>
      <c r="N173" s="24">
        <v>21000</v>
      </c>
      <c r="O173" s="23">
        <v>10500</v>
      </c>
      <c r="P173" s="23">
        <v>350</v>
      </c>
      <c r="Q173" s="23">
        <v>21000</v>
      </c>
      <c r="R173" s="24">
        <v>2500</v>
      </c>
      <c r="S173" s="24">
        <v>0</v>
      </c>
      <c r="T173" s="24">
        <v>5000</v>
      </c>
      <c r="U173" s="23">
        <v>13500</v>
      </c>
      <c r="V173" s="23">
        <v>5250</v>
      </c>
      <c r="W173" s="23">
        <v>27000</v>
      </c>
      <c r="X173" s="24">
        <v>0</v>
      </c>
      <c r="Y173" s="24">
        <v>0</v>
      </c>
      <c r="Z173" s="24">
        <v>0</v>
      </c>
      <c r="AA173" s="23">
        <v>9000</v>
      </c>
      <c r="AB173" s="23">
        <v>350</v>
      </c>
      <c r="AC173" s="23">
        <v>18000</v>
      </c>
      <c r="AD173" s="24">
        <v>2500</v>
      </c>
      <c r="AE173" s="24">
        <v>900</v>
      </c>
      <c r="AF173" s="24">
        <v>5000</v>
      </c>
      <c r="AG173" s="25">
        <f>VLOOKUP(A173,'[1]15 MAPA DE LEITO (USO CAF)'!$D$2:$I$948,6,0)</f>
        <v>103</v>
      </c>
      <c r="AH173" s="25">
        <f>VLOOKUP(A173,[2]taxaOcupacaoCOVID19_CAF_2021_6_!$E$4:$O$916,11,0)</f>
        <v>82</v>
      </c>
      <c r="AI173" s="26">
        <f>VLOOKUP(A173,[2]taxaOcupacaoCOVID19_CAF_2021_6_!$E$4:$Q$916,13,0)</f>
        <v>0.87804878048780488</v>
      </c>
      <c r="AJ173" s="25">
        <f t="shared" si="47"/>
        <v>103</v>
      </c>
      <c r="AK173" s="20">
        <f t="shared" si="48"/>
        <v>90.439024390243901</v>
      </c>
      <c r="AL173" s="27">
        <f t="shared" si="53"/>
        <v>1.3027052846411046E-2</v>
      </c>
      <c r="AM173" s="9">
        <f t="shared" si="49"/>
        <v>1172.4347561769941</v>
      </c>
      <c r="AN173" s="5">
        <v>10</v>
      </c>
      <c r="AO173" s="5">
        <f t="shared" si="50"/>
        <v>1170</v>
      </c>
      <c r="AQ173" s="7">
        <f t="shared" si="51"/>
        <v>7830</v>
      </c>
    </row>
    <row r="174" spans="1:43" ht="38.25" x14ac:dyDescent="0.25">
      <c r="A174" s="20">
        <v>2798298</v>
      </c>
      <c r="B174" s="20" t="s">
        <v>490</v>
      </c>
      <c r="C174" s="28" t="s">
        <v>491</v>
      </c>
      <c r="D174" s="22" t="s">
        <v>142</v>
      </c>
      <c r="E174" s="22" t="s">
        <v>143</v>
      </c>
      <c r="F174" s="22" t="s">
        <v>189</v>
      </c>
      <c r="G174" s="22">
        <v>2225</v>
      </c>
      <c r="H174" s="22" t="s">
        <v>154</v>
      </c>
      <c r="I174" s="29">
        <v>1500</v>
      </c>
      <c r="J174" s="29">
        <v>0</v>
      </c>
      <c r="K174" s="29">
        <v>1500</v>
      </c>
      <c r="L174" s="24">
        <v>0</v>
      </c>
      <c r="M174" s="24">
        <v>0</v>
      </c>
      <c r="N174" s="24">
        <v>0</v>
      </c>
      <c r="O174" s="23">
        <v>0</v>
      </c>
      <c r="P174" s="23">
        <v>0</v>
      </c>
      <c r="Q174" s="23">
        <v>0</v>
      </c>
      <c r="R174" s="24">
        <v>0</v>
      </c>
      <c r="S174" s="24">
        <v>0</v>
      </c>
      <c r="T174" s="24">
        <v>0</v>
      </c>
      <c r="U174" s="23">
        <v>8118</v>
      </c>
      <c r="V174" s="23">
        <v>0</v>
      </c>
      <c r="W174" s="23">
        <v>5000</v>
      </c>
      <c r="X174" s="24">
        <v>0</v>
      </c>
      <c r="Y174" s="24">
        <v>0</v>
      </c>
      <c r="Z174" s="24">
        <v>0</v>
      </c>
      <c r="AA174" s="23">
        <v>12641</v>
      </c>
      <c r="AB174" s="23">
        <v>0</v>
      </c>
      <c r="AC174" s="23">
        <v>12000</v>
      </c>
      <c r="AD174" s="24">
        <v>3231</v>
      </c>
      <c r="AE174" s="24">
        <v>0</v>
      </c>
      <c r="AF174" s="24">
        <v>3500</v>
      </c>
      <c r="AG174" s="25">
        <f>VLOOKUP(A174,'[1]15 MAPA DE LEITO (USO CAF)'!$D$2:$I$948,6,0)</f>
        <v>0</v>
      </c>
      <c r="AH174" s="25">
        <f>VLOOKUP(A174,[2]taxaOcupacaoCOVID19_CAF_2021_6_!$E$4:$O$916,11,0)</f>
        <v>48</v>
      </c>
      <c r="AI174" s="26">
        <f>VLOOKUP(A174,[2]taxaOcupacaoCOVID19_CAF_2021_6_!$E$4:$Q$916,13,0)</f>
        <v>0.85416666666666663</v>
      </c>
      <c r="AJ174" s="25">
        <f t="shared" si="47"/>
        <v>48</v>
      </c>
      <c r="AK174" s="20">
        <f t="shared" si="48"/>
        <v>41</v>
      </c>
      <c r="AL174" s="27">
        <f t="shared" si="53"/>
        <v>2.1711754744018412E-3</v>
      </c>
      <c r="AM174" s="9">
        <f t="shared" si="49"/>
        <v>195.40579269616572</v>
      </c>
      <c r="AN174" s="5">
        <v>10</v>
      </c>
      <c r="AO174" s="5">
        <f t="shared" si="50"/>
        <v>200</v>
      </c>
      <c r="AQ174" s="7">
        <f t="shared" si="51"/>
        <v>1300</v>
      </c>
    </row>
    <row r="175" spans="1:43" ht="25.5" x14ac:dyDescent="0.25">
      <c r="A175" s="20">
        <v>9149511</v>
      </c>
      <c r="B175" s="20" t="s">
        <v>492</v>
      </c>
      <c r="C175" s="28" t="s">
        <v>493</v>
      </c>
      <c r="D175" s="22" t="s">
        <v>48</v>
      </c>
      <c r="E175" s="22" t="s">
        <v>63</v>
      </c>
      <c r="F175" s="22" t="s">
        <v>189</v>
      </c>
      <c r="G175" s="22">
        <v>2749</v>
      </c>
      <c r="H175" s="22" t="s">
        <v>154</v>
      </c>
      <c r="I175" s="29">
        <v>500</v>
      </c>
      <c r="J175" s="29">
        <v>0</v>
      </c>
      <c r="K175" s="29">
        <v>1000</v>
      </c>
      <c r="L175" s="24">
        <v>500</v>
      </c>
      <c r="M175" s="24">
        <v>0</v>
      </c>
      <c r="N175" s="24">
        <v>1000</v>
      </c>
      <c r="O175" s="23">
        <v>500</v>
      </c>
      <c r="P175" s="23">
        <v>0</v>
      </c>
      <c r="Q175" s="23">
        <v>1000</v>
      </c>
      <c r="R175" s="24">
        <v>500</v>
      </c>
      <c r="S175" s="24">
        <v>0</v>
      </c>
      <c r="T175" s="24">
        <v>1000</v>
      </c>
      <c r="U175" s="23">
        <v>20000</v>
      </c>
      <c r="V175" s="23">
        <v>0</v>
      </c>
      <c r="W175" s="23">
        <v>40000</v>
      </c>
      <c r="X175" s="24">
        <v>0</v>
      </c>
      <c r="Y175" s="24">
        <v>0</v>
      </c>
      <c r="Z175" s="24">
        <v>0</v>
      </c>
      <c r="AA175" s="23">
        <v>30000</v>
      </c>
      <c r="AB175" s="23">
        <v>0</v>
      </c>
      <c r="AC175" s="23">
        <v>60000</v>
      </c>
      <c r="AD175" s="24">
        <v>5000</v>
      </c>
      <c r="AE175" s="24">
        <v>0</v>
      </c>
      <c r="AF175" s="24">
        <v>10000</v>
      </c>
      <c r="AG175" s="25">
        <f>VLOOKUP(A175,'[1]15 MAPA DE LEITO (USO CAF)'!$D$2:$I$948,6,0)</f>
        <v>30</v>
      </c>
      <c r="AH175" s="25">
        <f>VLOOKUP(A175,[2]taxaOcupacaoCOVID19_CAF_2021_6_!$E$4:$O$916,11,0)</f>
        <v>0</v>
      </c>
      <c r="AI175" s="26" t="e">
        <f>VLOOKUP(A175,[2]taxaOcupacaoCOVID19_CAF_2021_6_!$E$4:$Q$916,13,0)</f>
        <v>#DIV/0!</v>
      </c>
      <c r="AJ175" s="25">
        <f t="shared" si="47"/>
        <v>30</v>
      </c>
      <c r="AK175" s="20">
        <f t="shared" ref="AK175" si="54">AJ175</f>
        <v>30</v>
      </c>
      <c r="AL175" s="27">
        <f t="shared" si="53"/>
        <v>1.4474503162678941E-3</v>
      </c>
      <c r="AM175" s="9">
        <f t="shared" si="49"/>
        <v>130.27052846411047</v>
      </c>
      <c r="AN175" s="5">
        <v>10</v>
      </c>
      <c r="AO175" s="5">
        <f t="shared" si="50"/>
        <v>130</v>
      </c>
      <c r="AQ175" s="7">
        <f t="shared" si="51"/>
        <v>870</v>
      </c>
    </row>
    <row r="176" spans="1:43" ht="38.25" x14ac:dyDescent="0.25">
      <c r="A176" s="20">
        <v>102792</v>
      </c>
      <c r="B176" s="34" t="s">
        <v>494</v>
      </c>
      <c r="C176" s="35" t="s">
        <v>495</v>
      </c>
      <c r="D176" s="22" t="s">
        <v>65</v>
      </c>
      <c r="E176" s="22" t="s">
        <v>496</v>
      </c>
      <c r="F176" s="22" t="s">
        <v>189</v>
      </c>
      <c r="G176" s="22">
        <v>2396</v>
      </c>
      <c r="H176" s="22" t="s">
        <v>190</v>
      </c>
      <c r="I176" s="23">
        <v>2700</v>
      </c>
      <c r="J176" s="23">
        <v>40</v>
      </c>
      <c r="K176" s="23">
        <v>5400</v>
      </c>
      <c r="L176" s="24">
        <v>1500</v>
      </c>
      <c r="M176" s="24">
        <v>0</v>
      </c>
      <c r="N176" s="24">
        <v>3000</v>
      </c>
      <c r="O176" s="23">
        <v>2010</v>
      </c>
      <c r="P176" s="23">
        <v>102</v>
      </c>
      <c r="Q176" s="23">
        <v>4020</v>
      </c>
      <c r="R176" s="24">
        <v>1800</v>
      </c>
      <c r="S176" s="24">
        <v>0</v>
      </c>
      <c r="T176" s="24">
        <v>3600</v>
      </c>
      <c r="U176" s="23">
        <v>2250</v>
      </c>
      <c r="V176" s="23">
        <v>0</v>
      </c>
      <c r="W176" s="23">
        <v>4500</v>
      </c>
      <c r="X176" s="24">
        <v>900</v>
      </c>
      <c r="Y176" s="24">
        <v>0</v>
      </c>
      <c r="Z176" s="24">
        <v>1800</v>
      </c>
      <c r="AA176" s="23">
        <v>3000</v>
      </c>
      <c r="AB176" s="23">
        <v>0</v>
      </c>
      <c r="AC176" s="23">
        <v>6000</v>
      </c>
      <c r="AD176" s="24">
        <v>3510</v>
      </c>
      <c r="AE176" s="24">
        <v>574</v>
      </c>
      <c r="AF176" s="24">
        <v>7020</v>
      </c>
      <c r="AG176" s="25">
        <f>VLOOKUP(A176,'[1]15 MAPA DE LEITO (USO CAF)'!$D$2:$I$948,6,0)</f>
        <v>40</v>
      </c>
      <c r="AH176" s="25">
        <f>VLOOKUP(A176,[2]taxaOcupacaoCOVID19_CAF_2021_6_!$E$4:$O$916,11,0)</f>
        <v>20</v>
      </c>
      <c r="AI176" s="26">
        <f>VLOOKUP(A176,[2]taxaOcupacaoCOVID19_CAF_2021_6_!$E$4:$Q$916,13,0)</f>
        <v>0.45</v>
      </c>
      <c r="AJ176" s="25">
        <f t="shared" si="47"/>
        <v>40</v>
      </c>
      <c r="AK176" s="20">
        <f t="shared" si="48"/>
        <v>18</v>
      </c>
      <c r="AL176" s="27">
        <f t="shared" si="53"/>
        <v>7.8162317078466284E-3</v>
      </c>
      <c r="AM176" s="9">
        <f t="shared" si="49"/>
        <v>703.46085370619653</v>
      </c>
      <c r="AN176" s="5">
        <v>10</v>
      </c>
      <c r="AO176" s="5">
        <f t="shared" si="50"/>
        <v>700</v>
      </c>
      <c r="AQ176" s="7">
        <f t="shared" si="51"/>
        <v>4700</v>
      </c>
    </row>
    <row r="177" spans="1:41" ht="12.75" customHeight="1" x14ac:dyDescent="0.25">
      <c r="A177" s="37" t="s">
        <v>498</v>
      </c>
      <c r="B177" s="38"/>
      <c r="C177" s="38"/>
      <c r="D177" s="38"/>
      <c r="E177" s="38"/>
      <c r="F177" s="38"/>
      <c r="G177" s="38"/>
      <c r="H177" s="39"/>
      <c r="I177" s="16">
        <f t="shared" ref="I177:AF177" si="55">SUM(I5:I176)</f>
        <v>401509.33</v>
      </c>
      <c r="J177" s="16">
        <f t="shared" si="55"/>
        <v>64385</v>
      </c>
      <c r="K177" s="16">
        <f t="shared" si="55"/>
        <v>690870</v>
      </c>
      <c r="L177" s="16">
        <f t="shared" si="55"/>
        <v>197740</v>
      </c>
      <c r="M177" s="16">
        <f t="shared" si="55"/>
        <v>50442</v>
      </c>
      <c r="N177" s="16">
        <f t="shared" si="55"/>
        <v>346160</v>
      </c>
      <c r="O177" s="16">
        <f t="shared" si="55"/>
        <v>245347</v>
      </c>
      <c r="P177" s="16">
        <f t="shared" si="55"/>
        <v>52184</v>
      </c>
      <c r="Q177" s="16">
        <f t="shared" si="55"/>
        <v>424489</v>
      </c>
      <c r="R177" s="16">
        <f t="shared" si="55"/>
        <v>136590</v>
      </c>
      <c r="S177" s="16">
        <f t="shared" si="55"/>
        <v>15848</v>
      </c>
      <c r="T177" s="16">
        <f t="shared" si="55"/>
        <v>240291</v>
      </c>
      <c r="U177" s="16">
        <f t="shared" si="55"/>
        <v>898539.33</v>
      </c>
      <c r="V177" s="16">
        <f t="shared" si="55"/>
        <v>211439</v>
      </c>
      <c r="W177" s="16">
        <f t="shared" si="55"/>
        <v>1685501</v>
      </c>
      <c r="X177" s="16">
        <f t="shared" si="55"/>
        <v>95824</v>
      </c>
      <c r="Y177" s="16">
        <f t="shared" si="55"/>
        <v>7615</v>
      </c>
      <c r="Z177" s="16">
        <f t="shared" si="55"/>
        <v>150306</v>
      </c>
      <c r="AA177" s="16">
        <f t="shared" si="55"/>
        <v>607739.66999999993</v>
      </c>
      <c r="AB177" s="16">
        <f t="shared" si="55"/>
        <v>115098</v>
      </c>
      <c r="AC177" s="16">
        <f t="shared" si="55"/>
        <v>1074718</v>
      </c>
      <c r="AD177" s="16">
        <f t="shared" si="55"/>
        <v>322968</v>
      </c>
      <c r="AE177" s="16">
        <f t="shared" si="55"/>
        <v>63919</v>
      </c>
      <c r="AF177" s="16">
        <f t="shared" si="55"/>
        <v>602506</v>
      </c>
      <c r="AG177" s="40"/>
      <c r="AH177" s="40"/>
      <c r="AI177" s="40"/>
      <c r="AJ177" s="40">
        <f>SUM(AJ5:AJ176)</f>
        <v>4685</v>
      </c>
      <c r="AK177" s="41">
        <f>SUM(AK5:AK176)</f>
        <v>3818.7952304009114</v>
      </c>
      <c r="AM177" s="9">
        <f>SUM(AM5:AM176)</f>
        <v>90000.000000000087</v>
      </c>
      <c r="AO177" s="5">
        <f>SUM(AO5:AO176)</f>
        <v>90000</v>
      </c>
    </row>
  </sheetData>
  <autoFilter ref="A4:AQ177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1"/>
  <sheetViews>
    <sheetView tabSelected="1" topLeftCell="A19" workbookViewId="0">
      <selection activeCell="A199" sqref="A199"/>
    </sheetView>
  </sheetViews>
  <sheetFormatPr defaultRowHeight="12.75" x14ac:dyDescent="0.25"/>
  <cols>
    <col min="1" max="1" width="11" style="9" customWidth="1"/>
    <col min="2" max="2" width="17.7109375" style="9" customWidth="1"/>
    <col min="3" max="3" width="21" style="12" customWidth="1"/>
    <col min="4" max="4" width="14.28515625" style="5" customWidth="1"/>
    <col min="5" max="5" width="13" style="5" customWidth="1"/>
    <col min="6" max="8" width="14.5703125" style="5" customWidth="1"/>
    <col min="9" max="11" width="11.28515625" style="6" hidden="1" customWidth="1"/>
    <col min="12" max="14" width="11.28515625" style="7" hidden="1" customWidth="1"/>
    <col min="15" max="17" width="11.28515625" style="8" hidden="1" customWidth="1"/>
    <col min="18" max="20" width="11.28515625" style="7" hidden="1" customWidth="1"/>
    <col min="21" max="23" width="11.28515625" style="8" hidden="1" customWidth="1"/>
    <col min="24" max="26" width="11.28515625" style="7" hidden="1" customWidth="1"/>
    <col min="27" max="29" width="11.28515625" style="8" hidden="1" customWidth="1"/>
    <col min="30" max="32" width="11.28515625" style="7" hidden="1" customWidth="1"/>
    <col min="33" max="34" width="0" style="5" hidden="1" customWidth="1"/>
    <col min="35" max="35" width="11.5703125" style="5" hidden="1" customWidth="1"/>
    <col min="36" max="36" width="11.7109375" style="5" hidden="1" customWidth="1"/>
    <col min="37" max="37" width="10.7109375" style="9" hidden="1" customWidth="1"/>
    <col min="38" max="38" width="0" style="5" hidden="1" customWidth="1"/>
    <col min="39" max="39" width="11.5703125" style="5" hidden="1" customWidth="1"/>
    <col min="40" max="40" width="11.28515625" style="5" hidden="1" customWidth="1"/>
    <col min="41" max="41" width="12.42578125" style="5" hidden="1" customWidth="1"/>
    <col min="42" max="42" width="10" style="5" customWidth="1"/>
    <col min="43" max="44" width="0" style="5" hidden="1" customWidth="1"/>
    <col min="45" max="46" width="9.140625" style="5"/>
    <col min="47" max="47" width="13.28515625" style="5" bestFit="1" customWidth="1"/>
    <col min="48" max="16384" width="9.140625" style="5"/>
  </cols>
  <sheetData>
    <row r="1" spans="1:47" ht="25.5" hidden="1" x14ac:dyDescent="0.25">
      <c r="C1" s="1" t="s">
        <v>0</v>
      </c>
      <c r="D1" s="2" t="s">
        <v>1</v>
      </c>
      <c r="E1" s="3" t="s">
        <v>2</v>
      </c>
      <c r="F1" s="4" t="s">
        <v>3</v>
      </c>
    </row>
    <row r="2" spans="1:47" hidden="1" x14ac:dyDescent="0.25">
      <c r="C2" s="10">
        <v>100000</v>
      </c>
      <c r="D2" s="2">
        <v>0</v>
      </c>
      <c r="E2" s="3">
        <v>0</v>
      </c>
      <c r="F2" s="11">
        <f>C2+D2</f>
        <v>100000</v>
      </c>
    </row>
    <row r="3" spans="1:47" hidden="1" x14ac:dyDescent="0.25"/>
    <row r="5" spans="1:47" ht="141.75" customHeight="1" x14ac:dyDescent="0.25">
      <c r="A5" s="13" t="s">
        <v>4</v>
      </c>
      <c r="B5" s="13" t="s">
        <v>5</v>
      </c>
      <c r="C5" s="14" t="s">
        <v>6</v>
      </c>
      <c r="D5" s="15" t="s">
        <v>7</v>
      </c>
      <c r="E5" s="15" t="s">
        <v>499</v>
      </c>
      <c r="F5" s="15" t="s">
        <v>9</v>
      </c>
      <c r="G5" s="15" t="s">
        <v>10</v>
      </c>
      <c r="H5" s="15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6" t="s">
        <v>16</v>
      </c>
      <c r="N5" s="16" t="s">
        <v>17</v>
      </c>
      <c r="O5" s="16" t="s">
        <v>18</v>
      </c>
      <c r="P5" s="16" t="s">
        <v>19</v>
      </c>
      <c r="Q5" s="16" t="s">
        <v>20</v>
      </c>
      <c r="R5" s="16" t="s">
        <v>21</v>
      </c>
      <c r="S5" s="16" t="s">
        <v>22</v>
      </c>
      <c r="T5" s="16" t="s">
        <v>23</v>
      </c>
      <c r="U5" s="16" t="s">
        <v>24</v>
      </c>
      <c r="V5" s="16" t="s">
        <v>25</v>
      </c>
      <c r="W5" s="16" t="s">
        <v>26</v>
      </c>
      <c r="X5" s="16" t="s">
        <v>27</v>
      </c>
      <c r="Y5" s="16" t="s">
        <v>28</v>
      </c>
      <c r="Z5" s="16" t="s">
        <v>29</v>
      </c>
      <c r="AA5" s="16" t="s">
        <v>30</v>
      </c>
      <c r="AB5" s="16" t="s">
        <v>31</v>
      </c>
      <c r="AC5" s="16" t="s">
        <v>32</v>
      </c>
      <c r="AD5" s="16" t="s">
        <v>33</v>
      </c>
      <c r="AE5" s="16" t="s">
        <v>34</v>
      </c>
      <c r="AF5" s="16" t="s">
        <v>35</v>
      </c>
      <c r="AG5" s="17" t="s">
        <v>36</v>
      </c>
      <c r="AH5" s="17" t="s">
        <v>37</v>
      </c>
      <c r="AI5" s="17" t="s">
        <v>38</v>
      </c>
      <c r="AJ5" s="18" t="s">
        <v>39</v>
      </c>
      <c r="AK5" s="19" t="s">
        <v>40</v>
      </c>
      <c r="AM5" s="17" t="s">
        <v>41</v>
      </c>
      <c r="AN5" s="17" t="s">
        <v>42</v>
      </c>
      <c r="AO5" s="17" t="s">
        <v>43</v>
      </c>
      <c r="AP5" s="17" t="s">
        <v>44</v>
      </c>
      <c r="AQ5" s="17" t="s">
        <v>45</v>
      </c>
      <c r="AR5" s="18" t="s">
        <v>46</v>
      </c>
    </row>
    <row r="6" spans="1:47" ht="38.25" x14ac:dyDescent="0.25">
      <c r="A6" s="20">
        <v>8052</v>
      </c>
      <c r="B6" s="20">
        <v>46374500012524</v>
      </c>
      <c r="C6" s="21" t="s">
        <v>47</v>
      </c>
      <c r="D6" s="22" t="s">
        <v>48</v>
      </c>
      <c r="E6" s="22" t="s">
        <v>49</v>
      </c>
      <c r="F6" s="22" t="s">
        <v>50</v>
      </c>
      <c r="G6" s="22">
        <v>48</v>
      </c>
      <c r="H6" s="22" t="s">
        <v>51</v>
      </c>
      <c r="I6" s="23">
        <v>1200</v>
      </c>
      <c r="J6" s="23">
        <v>0</v>
      </c>
      <c r="K6" s="23">
        <v>2400</v>
      </c>
      <c r="L6" s="24">
        <v>600</v>
      </c>
      <c r="M6" s="24">
        <v>2850</v>
      </c>
      <c r="N6" s="24">
        <v>1200</v>
      </c>
      <c r="O6" s="23">
        <v>6500</v>
      </c>
      <c r="P6" s="23">
        <v>8000</v>
      </c>
      <c r="Q6" s="23">
        <v>13200</v>
      </c>
      <c r="R6" s="24">
        <v>2000</v>
      </c>
      <c r="S6" s="24">
        <v>0</v>
      </c>
      <c r="T6" s="24">
        <v>4000</v>
      </c>
      <c r="U6" s="23">
        <v>8000</v>
      </c>
      <c r="V6" s="23">
        <v>2000</v>
      </c>
      <c r="W6" s="23">
        <v>16000</v>
      </c>
      <c r="X6" s="24">
        <v>1500</v>
      </c>
      <c r="Y6" s="24">
        <v>0</v>
      </c>
      <c r="Z6" s="24">
        <v>1500</v>
      </c>
      <c r="AA6" s="23">
        <v>12000</v>
      </c>
      <c r="AB6" s="23">
        <v>4185</v>
      </c>
      <c r="AC6" s="23">
        <v>24000</v>
      </c>
      <c r="AD6" s="24">
        <v>310</v>
      </c>
      <c r="AE6" s="24">
        <v>70</v>
      </c>
      <c r="AF6" s="24">
        <v>620</v>
      </c>
      <c r="AG6" s="25">
        <f>VLOOKUP(A6,'[1]15 MAPA DE LEITO (USO CAF)'!$D$2:$I$948,6,0)</f>
        <v>91</v>
      </c>
      <c r="AH6" s="25">
        <f>VLOOKUP(A6,[2]taxaOcupacaoCOVID19_CAF_2021_6_!$E$4:$O$916,11,0)</f>
        <v>51</v>
      </c>
      <c r="AI6" s="26">
        <f>VLOOKUP(A6,[2]taxaOcupacaoCOVID19_CAF_2021_6_!$E$4:$Q$916,13,0)</f>
        <v>0.86274509803921573</v>
      </c>
      <c r="AJ6" s="25">
        <f>IF(AG6&gt;AH6,AG6,AH6)</f>
        <v>91</v>
      </c>
      <c r="AK6" s="20">
        <f>AJ6*AI6</f>
        <v>78.509803921568633</v>
      </c>
      <c r="AM6" s="27">
        <f t="shared" ref="AM6:AM37" si="0">(N6*100%)/$N$201</f>
        <v>2.1025261852115318E-3</v>
      </c>
      <c r="AN6" s="9">
        <f>AM6*$F$2</f>
        <v>210.25261852115318</v>
      </c>
      <c r="AO6" s="5">
        <v>10</v>
      </c>
      <c r="AP6" s="5">
        <f>MROUND(AN6,AO6)</f>
        <v>210</v>
      </c>
      <c r="AR6" s="7">
        <f>N6-AP6</f>
        <v>990</v>
      </c>
      <c r="AS6" s="42">
        <f>AP6/10</f>
        <v>21</v>
      </c>
      <c r="AT6" s="5">
        <f>VLOOKUP(G6,'[3]GRADE ATRACURIO 5mL'!$G$6:$AP$374,36,0)</f>
        <v>210</v>
      </c>
      <c r="AU6" s="5" t="b">
        <f>EXACT(AP6,AT6)</f>
        <v>1</v>
      </c>
    </row>
    <row r="7" spans="1:47" ht="25.5" x14ac:dyDescent="0.25">
      <c r="A7" s="20">
        <v>2066572</v>
      </c>
      <c r="B7" s="20">
        <v>46374500011552</v>
      </c>
      <c r="C7" s="21" t="s">
        <v>54</v>
      </c>
      <c r="D7" s="22" t="s">
        <v>48</v>
      </c>
      <c r="E7" s="22" t="s">
        <v>52</v>
      </c>
      <c r="F7" s="22" t="s">
        <v>50</v>
      </c>
      <c r="G7" s="22">
        <v>78</v>
      </c>
      <c r="H7" s="22" t="s">
        <v>51</v>
      </c>
      <c r="I7" s="23">
        <v>2000</v>
      </c>
      <c r="J7" s="23">
        <v>4000</v>
      </c>
      <c r="K7" s="23">
        <v>4000</v>
      </c>
      <c r="L7" s="24">
        <v>1000</v>
      </c>
      <c r="M7" s="24">
        <v>1600</v>
      </c>
      <c r="N7" s="24">
        <v>2000</v>
      </c>
      <c r="O7" s="23">
        <v>2000</v>
      </c>
      <c r="P7" s="23">
        <v>500</v>
      </c>
      <c r="Q7" s="23">
        <v>4000</v>
      </c>
      <c r="R7" s="24">
        <v>1000</v>
      </c>
      <c r="S7" s="24">
        <v>0</v>
      </c>
      <c r="T7" s="24">
        <v>2000</v>
      </c>
      <c r="U7" s="23">
        <v>9000</v>
      </c>
      <c r="V7" s="23">
        <v>6000</v>
      </c>
      <c r="W7" s="23">
        <v>18000</v>
      </c>
      <c r="X7" s="24">
        <v>1000</v>
      </c>
      <c r="Y7" s="24">
        <v>0</v>
      </c>
      <c r="Z7" s="24">
        <v>2000</v>
      </c>
      <c r="AA7" s="23">
        <v>9000</v>
      </c>
      <c r="AB7" s="23">
        <v>1000</v>
      </c>
      <c r="AC7" s="23">
        <v>18000</v>
      </c>
      <c r="AD7" s="24">
        <v>2000</v>
      </c>
      <c r="AE7" s="24">
        <v>700</v>
      </c>
      <c r="AF7" s="24">
        <v>4000</v>
      </c>
      <c r="AG7" s="25">
        <f>VLOOKUP(A7,'[1]15 MAPA DE LEITO (USO CAF)'!$D$2:$I$948,6,0)</f>
        <v>32</v>
      </c>
      <c r="AH7" s="25">
        <f>VLOOKUP(A7,[2]taxaOcupacaoCOVID19_CAF_2021_6_!$E$4:$O$916,11,0)</f>
        <v>18</v>
      </c>
      <c r="AI7" s="26">
        <f>VLOOKUP(A7,[2]taxaOcupacaoCOVID19_CAF_2021_6_!$E$4:$Q$916,13,0)</f>
        <v>0.83333333333333337</v>
      </c>
      <c r="AJ7" s="25">
        <f t="shared" ref="AJ7:AJ33" si="1">IF(AG7&gt;AH7,AG7,AH7)</f>
        <v>32</v>
      </c>
      <c r="AK7" s="20">
        <f t="shared" ref="AK7:AK33" si="2">AJ7*AI7</f>
        <v>26.666666666666668</v>
      </c>
      <c r="AM7" s="27">
        <f t="shared" si="0"/>
        <v>3.5042103086858861E-3</v>
      </c>
      <c r="AN7" s="9">
        <f t="shared" ref="AN7:AN33" si="3">AM7*$F$2</f>
        <v>350.42103086858862</v>
      </c>
      <c r="AO7" s="5">
        <v>10</v>
      </c>
      <c r="AP7" s="5">
        <f t="shared" ref="AP7:AP33" si="4">MROUND(AN7,AO7)</f>
        <v>350</v>
      </c>
      <c r="AR7" s="7">
        <f t="shared" ref="AR7:AR33" si="5">N7-AP7</f>
        <v>1650</v>
      </c>
      <c r="AS7" s="42">
        <f t="shared" ref="AS7:AS70" si="6">AP7/10</f>
        <v>35</v>
      </c>
      <c r="AT7" s="5">
        <f>VLOOKUP(G7,'[3]GRADE ATRACURIO 5mL'!$G$6:$AP$374,36,0)</f>
        <v>350</v>
      </c>
      <c r="AU7" s="5" t="b">
        <f t="shared" ref="AU7:AU70" si="7">EXACT(AP7,AT7)</f>
        <v>1</v>
      </c>
    </row>
    <row r="8" spans="1:47" ht="38.25" x14ac:dyDescent="0.25">
      <c r="A8" s="20">
        <v>2079194</v>
      </c>
      <c r="B8" s="20">
        <v>46374500002308</v>
      </c>
      <c r="C8" s="21" t="s">
        <v>57</v>
      </c>
      <c r="D8" s="22" t="s">
        <v>58</v>
      </c>
      <c r="E8" s="22" t="s">
        <v>59</v>
      </c>
      <c r="F8" s="22" t="s">
        <v>50</v>
      </c>
      <c r="G8" s="22">
        <v>2204</v>
      </c>
      <c r="H8" s="22" t="s">
        <v>51</v>
      </c>
      <c r="I8" s="23">
        <v>0</v>
      </c>
      <c r="J8" s="23">
        <v>0</v>
      </c>
      <c r="K8" s="23">
        <v>0</v>
      </c>
      <c r="L8" s="24">
        <v>3900</v>
      </c>
      <c r="M8" s="24">
        <v>300</v>
      </c>
      <c r="N8" s="24">
        <v>7500</v>
      </c>
      <c r="O8" s="23">
        <v>4680</v>
      </c>
      <c r="P8" s="23">
        <v>215</v>
      </c>
      <c r="Q8" s="23">
        <v>9145</v>
      </c>
      <c r="R8" s="24">
        <v>0</v>
      </c>
      <c r="S8" s="24">
        <v>0</v>
      </c>
      <c r="T8" s="24">
        <v>0</v>
      </c>
      <c r="U8" s="23">
        <v>2184</v>
      </c>
      <c r="V8" s="23">
        <v>0</v>
      </c>
      <c r="W8" s="23">
        <v>4368</v>
      </c>
      <c r="X8" s="24">
        <v>0</v>
      </c>
      <c r="Y8" s="24">
        <v>0</v>
      </c>
      <c r="Z8" s="24">
        <v>0</v>
      </c>
      <c r="AA8" s="23">
        <v>4680</v>
      </c>
      <c r="AB8" s="23">
        <v>70</v>
      </c>
      <c r="AC8" s="23">
        <v>9290</v>
      </c>
      <c r="AD8" s="24">
        <v>4992</v>
      </c>
      <c r="AE8" s="24">
        <v>2100</v>
      </c>
      <c r="AF8" s="24">
        <v>7884</v>
      </c>
      <c r="AG8" s="25">
        <f>VLOOKUP(A8,'[1]15 MAPA DE LEITO (USO CAF)'!$D$2:$I$948,6,0)</f>
        <v>0</v>
      </c>
      <c r="AH8" s="25">
        <f>VLOOKUP(A8,[2]taxaOcupacaoCOVID19_CAF_2021_6_!$E$4:$O$916,11,0)</f>
        <v>0</v>
      </c>
      <c r="AI8" s="26" t="e">
        <f>VLOOKUP(A8,[2]taxaOcupacaoCOVID19_CAF_2021_6_!$E$4:$Q$916,13,0)</f>
        <v>#DIV/0!</v>
      </c>
      <c r="AJ8" s="25">
        <f t="shared" si="1"/>
        <v>0</v>
      </c>
      <c r="AK8" s="20">
        <f>AJ8</f>
        <v>0</v>
      </c>
      <c r="AM8" s="27">
        <f t="shared" si="0"/>
        <v>1.3140788657572074E-2</v>
      </c>
      <c r="AN8" s="9">
        <f t="shared" si="3"/>
        <v>1314.0788657572073</v>
      </c>
      <c r="AO8" s="5">
        <v>10</v>
      </c>
      <c r="AP8" s="5">
        <f t="shared" si="4"/>
        <v>1310</v>
      </c>
      <c r="AR8" s="7">
        <f t="shared" si="5"/>
        <v>6190</v>
      </c>
      <c r="AS8" s="42">
        <f t="shared" si="6"/>
        <v>131</v>
      </c>
      <c r="AT8" s="5">
        <f>VLOOKUP(G8,'[3]GRADE ATRACURIO 5mL'!$G$6:$AP$374,36,0)</f>
        <v>1310</v>
      </c>
      <c r="AU8" s="5" t="b">
        <f t="shared" si="7"/>
        <v>1</v>
      </c>
    </row>
    <row r="9" spans="1:47" ht="25.5" x14ac:dyDescent="0.25">
      <c r="A9" s="20">
        <v>2079240</v>
      </c>
      <c r="B9" s="20">
        <v>46374500010904</v>
      </c>
      <c r="C9" s="21" t="s">
        <v>60</v>
      </c>
      <c r="D9" s="22" t="s">
        <v>48</v>
      </c>
      <c r="E9" s="22" t="s">
        <v>52</v>
      </c>
      <c r="F9" s="22" t="s">
        <v>50</v>
      </c>
      <c r="G9" s="22">
        <v>794</v>
      </c>
      <c r="H9" s="22" t="s">
        <v>51</v>
      </c>
      <c r="I9" s="23">
        <v>9000</v>
      </c>
      <c r="J9" s="23">
        <v>8775</v>
      </c>
      <c r="K9" s="23">
        <v>18000</v>
      </c>
      <c r="L9" s="24">
        <v>7000</v>
      </c>
      <c r="M9" s="24">
        <v>20000</v>
      </c>
      <c r="N9" s="24">
        <v>14000</v>
      </c>
      <c r="O9" s="23">
        <v>7200</v>
      </c>
      <c r="P9" s="23">
        <v>1680</v>
      </c>
      <c r="Q9" s="23">
        <v>14400</v>
      </c>
      <c r="R9" s="24">
        <v>8500</v>
      </c>
      <c r="S9" s="24">
        <v>1184</v>
      </c>
      <c r="T9" s="24">
        <v>17000</v>
      </c>
      <c r="U9" s="23">
        <v>11000</v>
      </c>
      <c r="V9" s="23">
        <v>1800</v>
      </c>
      <c r="W9" s="23">
        <v>22000</v>
      </c>
      <c r="X9" s="24">
        <v>2000</v>
      </c>
      <c r="Y9" s="24">
        <v>0</v>
      </c>
      <c r="Z9" s="24">
        <v>4000</v>
      </c>
      <c r="AA9" s="23">
        <v>10000</v>
      </c>
      <c r="AB9" s="23">
        <v>0</v>
      </c>
      <c r="AC9" s="23">
        <v>20000</v>
      </c>
      <c r="AD9" s="24">
        <v>4000</v>
      </c>
      <c r="AE9" s="24">
        <v>1250</v>
      </c>
      <c r="AF9" s="24">
        <v>8000</v>
      </c>
      <c r="AG9" s="25">
        <f>VLOOKUP(A9,'[1]15 MAPA DE LEITO (USO CAF)'!$D$2:$I$948,6,0)</f>
        <v>0</v>
      </c>
      <c r="AH9" s="25">
        <f>VLOOKUP(A9,[2]taxaOcupacaoCOVID19_CAF_2021_6_!$E$4:$O$916,11,0)</f>
        <v>30</v>
      </c>
      <c r="AI9" s="26">
        <f>VLOOKUP(A9,[2]taxaOcupacaoCOVID19_CAF_2021_6_!$E$4:$Q$916,13,0)</f>
        <v>0.76666666666666672</v>
      </c>
      <c r="AJ9" s="25">
        <f t="shared" si="1"/>
        <v>30</v>
      </c>
      <c r="AK9" s="20">
        <f t="shared" si="2"/>
        <v>23</v>
      </c>
      <c r="AM9" s="27">
        <f t="shared" si="0"/>
        <v>2.4529472160801202E-2</v>
      </c>
      <c r="AN9" s="9">
        <f t="shared" si="3"/>
        <v>2452.9472160801201</v>
      </c>
      <c r="AO9" s="5">
        <v>10</v>
      </c>
      <c r="AP9" s="5">
        <v>2430</v>
      </c>
      <c r="AR9" s="7">
        <f t="shared" si="5"/>
        <v>11570</v>
      </c>
      <c r="AS9" s="42">
        <f t="shared" si="6"/>
        <v>243</v>
      </c>
      <c r="AT9" s="5">
        <f>VLOOKUP(G9,'[3]GRADE ATRACURIO 5mL'!$G$6:$AP$374,36,0)</f>
        <v>2430</v>
      </c>
      <c r="AU9" s="5" t="b">
        <f t="shared" si="7"/>
        <v>1</v>
      </c>
    </row>
    <row r="10" spans="1:47" ht="51" x14ac:dyDescent="0.25">
      <c r="A10" s="20">
        <v>2079410</v>
      </c>
      <c r="B10" s="20" t="s">
        <v>61</v>
      </c>
      <c r="C10" s="28" t="s">
        <v>62</v>
      </c>
      <c r="D10" s="22" t="s">
        <v>48</v>
      </c>
      <c r="E10" s="22" t="s">
        <v>63</v>
      </c>
      <c r="F10" s="22" t="s">
        <v>50</v>
      </c>
      <c r="G10" s="22">
        <v>27</v>
      </c>
      <c r="H10" s="22" t="s">
        <v>51</v>
      </c>
      <c r="I10" s="29">
        <v>7000</v>
      </c>
      <c r="J10" s="29">
        <v>3700</v>
      </c>
      <c r="K10" s="29">
        <v>14000</v>
      </c>
      <c r="L10" s="24">
        <v>3000</v>
      </c>
      <c r="M10" s="24">
        <v>2800</v>
      </c>
      <c r="N10" s="24">
        <v>5000</v>
      </c>
      <c r="O10" s="23">
        <v>4000</v>
      </c>
      <c r="P10" s="23">
        <v>2945</v>
      </c>
      <c r="Q10" s="23">
        <v>8000</v>
      </c>
      <c r="R10" s="24">
        <v>9600</v>
      </c>
      <c r="S10" s="24">
        <v>8200</v>
      </c>
      <c r="T10" s="24">
        <v>19000</v>
      </c>
      <c r="U10" s="23">
        <v>5000</v>
      </c>
      <c r="V10" s="23">
        <v>2260</v>
      </c>
      <c r="W10" s="23">
        <v>10000</v>
      </c>
      <c r="X10" s="24">
        <v>0</v>
      </c>
      <c r="Y10" s="24">
        <v>0</v>
      </c>
      <c r="Z10" s="24">
        <v>0</v>
      </c>
      <c r="AA10" s="23">
        <v>5000</v>
      </c>
      <c r="AB10" s="23">
        <v>2260</v>
      </c>
      <c r="AC10" s="23">
        <v>10000</v>
      </c>
      <c r="AD10" s="24">
        <v>0</v>
      </c>
      <c r="AE10" s="24">
        <v>0</v>
      </c>
      <c r="AF10" s="24">
        <v>0</v>
      </c>
      <c r="AG10" s="25">
        <f>VLOOKUP(A10,'[1]15 MAPA DE LEITO (USO CAF)'!$D$2:$I$948,6,0)</f>
        <v>0</v>
      </c>
      <c r="AH10" s="25">
        <f>VLOOKUP(A10,[2]taxaOcupacaoCOVID19_CAF_2021_6_!$E$4:$O$916,11,0)</f>
        <v>37</v>
      </c>
      <c r="AI10" s="26">
        <f>VLOOKUP(A10,[2]taxaOcupacaoCOVID19_CAF_2021_6_!$E$4:$Q$916,13,0)</f>
        <v>0.83783783783783783</v>
      </c>
      <c r="AJ10" s="25">
        <f t="shared" si="1"/>
        <v>37</v>
      </c>
      <c r="AK10" s="20">
        <f t="shared" si="2"/>
        <v>31</v>
      </c>
      <c r="AM10" s="27">
        <f t="shared" si="0"/>
        <v>8.7605257717147146E-3</v>
      </c>
      <c r="AN10" s="9">
        <f t="shared" si="3"/>
        <v>876.05257717147151</v>
      </c>
      <c r="AO10" s="5">
        <v>10</v>
      </c>
      <c r="AP10" s="5">
        <f t="shared" si="4"/>
        <v>880</v>
      </c>
      <c r="AR10" s="7">
        <f t="shared" si="5"/>
        <v>4120</v>
      </c>
      <c r="AS10" s="42">
        <f t="shared" si="6"/>
        <v>88</v>
      </c>
      <c r="AT10" s="5">
        <f>VLOOKUP(G10,'[3]GRADE ATRACURIO 5mL'!$G$6:$AP$374,36,0)</f>
        <v>880</v>
      </c>
      <c r="AU10" s="5" t="b">
        <f t="shared" si="7"/>
        <v>1</v>
      </c>
    </row>
    <row r="11" spans="1:47" ht="25.5" x14ac:dyDescent="0.25">
      <c r="A11" s="20">
        <v>2079720</v>
      </c>
      <c r="B11" s="20">
        <v>46374500001670</v>
      </c>
      <c r="C11" s="21" t="s">
        <v>64</v>
      </c>
      <c r="D11" s="22" t="s">
        <v>65</v>
      </c>
      <c r="E11" s="22" t="s">
        <v>66</v>
      </c>
      <c r="F11" s="22" t="s">
        <v>50</v>
      </c>
      <c r="G11" s="22">
        <v>2181</v>
      </c>
      <c r="H11" s="22" t="s">
        <v>51</v>
      </c>
      <c r="I11" s="23">
        <v>6565</v>
      </c>
      <c r="J11" s="23">
        <v>7530</v>
      </c>
      <c r="K11" s="23">
        <v>13130</v>
      </c>
      <c r="L11" s="24">
        <v>2800</v>
      </c>
      <c r="M11" s="24">
        <v>119</v>
      </c>
      <c r="N11" s="24">
        <v>5600</v>
      </c>
      <c r="O11" s="23">
        <v>5485</v>
      </c>
      <c r="P11" s="23">
        <v>4459</v>
      </c>
      <c r="Q11" s="23">
        <v>10970</v>
      </c>
      <c r="R11" s="24">
        <v>1000</v>
      </c>
      <c r="S11" s="24">
        <v>0</v>
      </c>
      <c r="T11" s="24">
        <v>2000</v>
      </c>
      <c r="U11" s="23">
        <v>5400</v>
      </c>
      <c r="V11" s="23">
        <v>2643</v>
      </c>
      <c r="W11" s="23">
        <v>10800</v>
      </c>
      <c r="X11" s="24">
        <v>919</v>
      </c>
      <c r="Y11" s="24">
        <v>0</v>
      </c>
      <c r="Z11" s="24">
        <v>1838</v>
      </c>
      <c r="AA11" s="23">
        <v>4452</v>
      </c>
      <c r="AB11" s="23">
        <v>0</v>
      </c>
      <c r="AC11" s="23">
        <v>8890</v>
      </c>
      <c r="AD11" s="24">
        <v>2050</v>
      </c>
      <c r="AE11" s="24">
        <v>1132</v>
      </c>
      <c r="AF11" s="24">
        <v>4100</v>
      </c>
      <c r="AG11" s="25">
        <f>VLOOKUP(A11,'[1]15 MAPA DE LEITO (USO CAF)'!$D$2:$I$948,6,0)</f>
        <v>60</v>
      </c>
      <c r="AH11" s="25">
        <f>VLOOKUP(A11,[2]taxaOcupacaoCOVID19_CAF_2021_6_!$E$4:$O$916,11,0)</f>
        <v>33</v>
      </c>
      <c r="AI11" s="26">
        <f>VLOOKUP(A11,[2]taxaOcupacaoCOVID19_CAF_2021_6_!$E$4:$Q$916,13,0)</f>
        <v>0.81818181818181823</v>
      </c>
      <c r="AJ11" s="25">
        <f t="shared" si="1"/>
        <v>60</v>
      </c>
      <c r="AK11" s="20">
        <f t="shared" si="2"/>
        <v>49.090909090909093</v>
      </c>
      <c r="AM11" s="27">
        <f t="shared" si="0"/>
        <v>9.8117888643204816E-3</v>
      </c>
      <c r="AN11" s="9">
        <f t="shared" si="3"/>
        <v>981.17888643204822</v>
      </c>
      <c r="AO11" s="5">
        <v>10</v>
      </c>
      <c r="AP11" s="5">
        <f t="shared" si="4"/>
        <v>980</v>
      </c>
      <c r="AR11" s="7">
        <f t="shared" si="5"/>
        <v>4620</v>
      </c>
      <c r="AS11" s="42">
        <f t="shared" si="6"/>
        <v>98</v>
      </c>
      <c r="AT11" s="5">
        <f>VLOOKUP(G11,'[3]GRADE ATRACURIO 5mL'!$G$6:$AP$374,36,0)</f>
        <v>980</v>
      </c>
      <c r="AU11" s="5" t="b">
        <f t="shared" si="7"/>
        <v>1</v>
      </c>
    </row>
    <row r="12" spans="1:47" ht="38.25" x14ac:dyDescent="0.25">
      <c r="A12" s="20">
        <v>2082225</v>
      </c>
      <c r="B12" s="20" t="s">
        <v>69</v>
      </c>
      <c r="C12" s="28" t="s">
        <v>70</v>
      </c>
      <c r="D12" s="22" t="s">
        <v>48</v>
      </c>
      <c r="E12" s="22" t="s">
        <v>52</v>
      </c>
      <c r="F12" s="22" t="s">
        <v>50</v>
      </c>
      <c r="G12" s="22">
        <v>65</v>
      </c>
      <c r="H12" s="22" t="s">
        <v>51</v>
      </c>
      <c r="I12" s="29">
        <v>500</v>
      </c>
      <c r="J12" s="29">
        <v>2100</v>
      </c>
      <c r="K12" s="29">
        <v>1000</v>
      </c>
      <c r="L12" s="24">
        <v>250</v>
      </c>
      <c r="M12" s="24">
        <v>0</v>
      </c>
      <c r="N12" s="24">
        <v>500</v>
      </c>
      <c r="O12" s="23">
        <v>500</v>
      </c>
      <c r="P12" s="23">
        <v>80</v>
      </c>
      <c r="Q12" s="23">
        <v>1000</v>
      </c>
      <c r="R12" s="24">
        <v>250</v>
      </c>
      <c r="S12" s="24">
        <v>40</v>
      </c>
      <c r="T12" s="24">
        <v>500</v>
      </c>
      <c r="U12" s="23">
        <v>4000</v>
      </c>
      <c r="V12" s="23">
        <v>1500</v>
      </c>
      <c r="W12" s="23">
        <v>8000</v>
      </c>
      <c r="X12" s="24">
        <v>0</v>
      </c>
      <c r="Y12" s="24">
        <v>0</v>
      </c>
      <c r="Z12" s="24">
        <v>0</v>
      </c>
      <c r="AA12" s="23">
        <v>2000</v>
      </c>
      <c r="AB12" s="23">
        <v>300</v>
      </c>
      <c r="AC12" s="23">
        <v>4000</v>
      </c>
      <c r="AD12" s="24">
        <v>0</v>
      </c>
      <c r="AE12" s="24">
        <v>0</v>
      </c>
      <c r="AF12" s="24">
        <v>0</v>
      </c>
      <c r="AG12" s="25">
        <f>VLOOKUP(A12,'[1]15 MAPA DE LEITO (USO CAF)'!$D$2:$I$948,6,0)</f>
        <v>0</v>
      </c>
      <c r="AH12" s="25">
        <f>VLOOKUP(A12,[2]taxaOcupacaoCOVID19_CAF_2021_6_!$E$4:$O$916,11,0)</f>
        <v>11</v>
      </c>
      <c r="AI12" s="26">
        <f>VLOOKUP(A12,[2]taxaOcupacaoCOVID19_CAF_2021_6_!$E$4:$Q$916,13,0)</f>
        <v>1</v>
      </c>
      <c r="AJ12" s="25">
        <f t="shared" si="1"/>
        <v>11</v>
      </c>
      <c r="AK12" s="20">
        <f t="shared" si="2"/>
        <v>11</v>
      </c>
      <c r="AM12" s="27">
        <f t="shared" si="0"/>
        <v>8.7605257717147153E-4</v>
      </c>
      <c r="AN12" s="9">
        <f t="shared" si="3"/>
        <v>87.605257717147154</v>
      </c>
      <c r="AO12" s="5">
        <v>10</v>
      </c>
      <c r="AP12" s="5">
        <f t="shared" si="4"/>
        <v>90</v>
      </c>
      <c r="AR12" s="7">
        <f t="shared" si="5"/>
        <v>410</v>
      </c>
      <c r="AS12" s="42">
        <f t="shared" si="6"/>
        <v>9</v>
      </c>
      <c r="AT12" s="5">
        <f>VLOOKUP(G12,'[3]GRADE ATRACURIO 5mL'!$G$6:$AP$374,36,0)</f>
        <v>90</v>
      </c>
      <c r="AU12" s="5" t="b">
        <f t="shared" si="7"/>
        <v>1</v>
      </c>
    </row>
    <row r="13" spans="1:47" ht="38.25" x14ac:dyDescent="0.25">
      <c r="A13" s="20">
        <v>2688573</v>
      </c>
      <c r="B13" s="20">
        <v>46374500010823</v>
      </c>
      <c r="C13" s="21" t="s">
        <v>79</v>
      </c>
      <c r="D13" s="22" t="s">
        <v>48</v>
      </c>
      <c r="E13" s="22" t="s">
        <v>52</v>
      </c>
      <c r="F13" s="22" t="s">
        <v>50</v>
      </c>
      <c r="G13" s="22">
        <v>70</v>
      </c>
      <c r="H13" s="22" t="s">
        <v>51</v>
      </c>
      <c r="I13" s="23">
        <v>1000</v>
      </c>
      <c r="J13" s="23">
        <v>4825</v>
      </c>
      <c r="K13" s="23">
        <v>2000</v>
      </c>
      <c r="L13" s="24">
        <v>800</v>
      </c>
      <c r="M13" s="24">
        <v>3300</v>
      </c>
      <c r="N13" s="24">
        <v>1600</v>
      </c>
      <c r="O13" s="23">
        <v>1000</v>
      </c>
      <c r="P13" s="23">
        <v>2200</v>
      </c>
      <c r="Q13" s="23">
        <v>2000</v>
      </c>
      <c r="R13" s="24">
        <v>500</v>
      </c>
      <c r="S13" s="24">
        <v>150</v>
      </c>
      <c r="T13" s="24">
        <v>1000</v>
      </c>
      <c r="U13" s="23">
        <v>9000</v>
      </c>
      <c r="V13" s="23">
        <v>3670</v>
      </c>
      <c r="W13" s="23">
        <v>18000</v>
      </c>
      <c r="X13" s="24">
        <v>1200</v>
      </c>
      <c r="Y13" s="24">
        <v>0</v>
      </c>
      <c r="Z13" s="24">
        <v>2400</v>
      </c>
      <c r="AA13" s="23">
        <v>2800</v>
      </c>
      <c r="AB13" s="23">
        <v>6260</v>
      </c>
      <c r="AC13" s="23">
        <v>5600</v>
      </c>
      <c r="AD13" s="24">
        <v>1500</v>
      </c>
      <c r="AE13" s="24">
        <v>481</v>
      </c>
      <c r="AF13" s="24">
        <v>3000</v>
      </c>
      <c r="AG13" s="25">
        <f>VLOOKUP(A13,'[1]15 MAPA DE LEITO (USO CAF)'!$D$2:$I$948,6,0)</f>
        <v>0</v>
      </c>
      <c r="AH13" s="25">
        <f>VLOOKUP(A13,[2]taxaOcupacaoCOVID19_CAF_2021_6_!$E$4:$O$916,11,0)</f>
        <v>24</v>
      </c>
      <c r="AI13" s="26">
        <f>VLOOKUP(A13,[2]taxaOcupacaoCOVID19_CAF_2021_6_!$E$4:$Q$916,13,0)</f>
        <v>0.54166666666666663</v>
      </c>
      <c r="AJ13" s="25">
        <f t="shared" si="1"/>
        <v>24</v>
      </c>
      <c r="AK13" s="20">
        <f t="shared" si="2"/>
        <v>13</v>
      </c>
      <c r="AM13" s="27">
        <f t="shared" si="0"/>
        <v>2.803368246948709E-3</v>
      </c>
      <c r="AN13" s="9">
        <f t="shared" si="3"/>
        <v>280.33682469487087</v>
      </c>
      <c r="AO13" s="5">
        <v>10</v>
      </c>
      <c r="AP13" s="5">
        <f t="shared" si="4"/>
        <v>280</v>
      </c>
      <c r="AR13" s="7">
        <f t="shared" si="5"/>
        <v>1320</v>
      </c>
      <c r="AS13" s="42">
        <f t="shared" si="6"/>
        <v>28</v>
      </c>
      <c r="AT13" s="5">
        <f>VLOOKUP(G13,'[3]GRADE ATRACURIO 5mL'!$G$6:$AP$374,36,0)</f>
        <v>280</v>
      </c>
      <c r="AU13" s="5" t="b">
        <f t="shared" si="7"/>
        <v>1</v>
      </c>
    </row>
    <row r="14" spans="1:47" ht="51" x14ac:dyDescent="0.25">
      <c r="A14" s="20">
        <v>2790610</v>
      </c>
      <c r="B14" s="20">
        <v>46374500001328</v>
      </c>
      <c r="C14" s="21" t="s">
        <v>83</v>
      </c>
      <c r="D14" s="22" t="s">
        <v>84</v>
      </c>
      <c r="E14" s="22" t="s">
        <v>85</v>
      </c>
      <c r="F14" s="22" t="s">
        <v>50</v>
      </c>
      <c r="G14" s="22">
        <v>66</v>
      </c>
      <c r="H14" s="22" t="s">
        <v>51</v>
      </c>
      <c r="I14" s="23">
        <v>600</v>
      </c>
      <c r="J14" s="23">
        <v>90</v>
      </c>
      <c r="K14" s="23">
        <v>1000</v>
      </c>
      <c r="L14" s="24">
        <v>1500</v>
      </c>
      <c r="M14" s="24">
        <v>0</v>
      </c>
      <c r="N14" s="24">
        <v>3000</v>
      </c>
      <c r="O14" s="23">
        <v>1500</v>
      </c>
      <c r="P14" s="23">
        <v>1100</v>
      </c>
      <c r="Q14" s="23">
        <v>3000</v>
      </c>
      <c r="R14" s="24">
        <v>0</v>
      </c>
      <c r="S14" s="24">
        <v>0</v>
      </c>
      <c r="T14" s="24">
        <v>0</v>
      </c>
      <c r="U14" s="23">
        <v>2500</v>
      </c>
      <c r="V14" s="23">
        <v>0</v>
      </c>
      <c r="W14" s="23">
        <v>5000</v>
      </c>
      <c r="X14" s="24">
        <v>0</v>
      </c>
      <c r="Y14" s="24">
        <v>0</v>
      </c>
      <c r="Z14" s="24">
        <v>0</v>
      </c>
      <c r="AA14" s="23">
        <v>1000</v>
      </c>
      <c r="AB14" s="23">
        <v>200</v>
      </c>
      <c r="AC14" s="23">
        <v>2000</v>
      </c>
      <c r="AD14" s="24">
        <v>1500</v>
      </c>
      <c r="AE14" s="24">
        <v>2000</v>
      </c>
      <c r="AF14" s="24">
        <v>3000</v>
      </c>
      <c r="AG14" s="25">
        <f>VLOOKUP(A14,'[1]15 MAPA DE LEITO (USO CAF)'!$D$2:$I$948,6,0)</f>
        <v>26</v>
      </c>
      <c r="AH14" s="25">
        <f>VLOOKUP(A14,[2]taxaOcupacaoCOVID19_CAF_2021_6_!$E$4:$O$916,11,0)</f>
        <v>16</v>
      </c>
      <c r="AI14" s="26">
        <f>VLOOKUP(A14,[2]taxaOcupacaoCOVID19_CAF_2021_6_!$E$4:$Q$916,13,0)</f>
        <v>0.9375</v>
      </c>
      <c r="AJ14" s="25">
        <f t="shared" si="1"/>
        <v>26</v>
      </c>
      <c r="AK14" s="20">
        <f t="shared" si="2"/>
        <v>24.375</v>
      </c>
      <c r="AM14" s="27">
        <f t="shared" si="0"/>
        <v>5.2563154630288289E-3</v>
      </c>
      <c r="AN14" s="9">
        <f t="shared" si="3"/>
        <v>525.63154630288284</v>
      </c>
      <c r="AO14" s="5">
        <v>10</v>
      </c>
      <c r="AP14" s="5">
        <v>520</v>
      </c>
      <c r="AR14" s="7">
        <f t="shared" si="5"/>
        <v>2480</v>
      </c>
      <c r="AS14" s="42">
        <f t="shared" si="6"/>
        <v>52</v>
      </c>
      <c r="AT14" s="5">
        <f>VLOOKUP(G14,'[3]GRADE ATRACURIO 5mL'!$G$6:$AP$374,36,0)</f>
        <v>520</v>
      </c>
      <c r="AU14" s="5" t="b">
        <f t="shared" si="7"/>
        <v>1</v>
      </c>
    </row>
    <row r="15" spans="1:47" ht="25.5" x14ac:dyDescent="0.25">
      <c r="A15" s="25">
        <v>92894</v>
      </c>
      <c r="B15" s="20" t="s">
        <v>88</v>
      </c>
      <c r="C15" s="21" t="s">
        <v>89</v>
      </c>
      <c r="D15" s="22" t="s">
        <v>90</v>
      </c>
      <c r="E15" s="22" t="s">
        <v>91</v>
      </c>
      <c r="F15" s="22" t="s">
        <v>50</v>
      </c>
      <c r="G15" s="22">
        <v>2311</v>
      </c>
      <c r="H15" s="22" t="s">
        <v>87</v>
      </c>
      <c r="I15" s="23">
        <v>50</v>
      </c>
      <c r="J15" s="23">
        <v>16</v>
      </c>
      <c r="K15" s="23">
        <v>100</v>
      </c>
      <c r="L15" s="24">
        <v>300</v>
      </c>
      <c r="M15" s="24">
        <v>457</v>
      </c>
      <c r="N15" s="24">
        <v>600</v>
      </c>
      <c r="O15" s="23">
        <v>600</v>
      </c>
      <c r="P15" s="23">
        <v>470</v>
      </c>
      <c r="Q15" s="23">
        <v>1200</v>
      </c>
      <c r="R15" s="24">
        <v>300</v>
      </c>
      <c r="S15" s="24">
        <v>0</v>
      </c>
      <c r="T15" s="24">
        <v>600</v>
      </c>
      <c r="U15" s="23">
        <v>3500</v>
      </c>
      <c r="V15" s="23">
        <v>1093</v>
      </c>
      <c r="W15" s="23">
        <v>7000</v>
      </c>
      <c r="X15" s="24">
        <v>0</v>
      </c>
      <c r="Y15" s="24">
        <v>0</v>
      </c>
      <c r="Z15" s="24">
        <v>0</v>
      </c>
      <c r="AA15" s="23">
        <v>1233</v>
      </c>
      <c r="AB15" s="23">
        <v>165</v>
      </c>
      <c r="AC15" s="23">
        <v>2466</v>
      </c>
      <c r="AD15" s="24">
        <v>3500</v>
      </c>
      <c r="AE15" s="24">
        <v>1058</v>
      </c>
      <c r="AF15" s="24">
        <v>7000</v>
      </c>
      <c r="AG15" s="25">
        <f>VLOOKUP(A15,'[1]15 MAPA DE LEITO (USO CAF)'!$D$2:$I$948,6,0)</f>
        <v>0</v>
      </c>
      <c r="AH15" s="25">
        <f>VLOOKUP(A15,[2]taxaOcupacaoCOVID19_CAF_2021_6_!$E$4:$O$916,11,0)</f>
        <v>40</v>
      </c>
      <c r="AI15" s="26">
        <f>VLOOKUP(A15,[2]taxaOcupacaoCOVID19_CAF_2021_6_!$E$4:$Q$916,13,0)</f>
        <v>0.9</v>
      </c>
      <c r="AJ15" s="25">
        <f t="shared" si="1"/>
        <v>40</v>
      </c>
      <c r="AK15" s="20">
        <f t="shared" si="2"/>
        <v>36</v>
      </c>
      <c r="AM15" s="27">
        <f t="shared" si="0"/>
        <v>1.0512630926057659E-3</v>
      </c>
      <c r="AN15" s="9">
        <f t="shared" si="3"/>
        <v>105.12630926057659</v>
      </c>
      <c r="AO15" s="5">
        <v>10</v>
      </c>
      <c r="AP15" s="5">
        <f t="shared" si="4"/>
        <v>110</v>
      </c>
      <c r="AR15" s="7">
        <f t="shared" si="5"/>
        <v>490</v>
      </c>
      <c r="AS15" s="42">
        <f t="shared" si="6"/>
        <v>11</v>
      </c>
      <c r="AT15" s="5">
        <f>VLOOKUP(G15,'[3]GRADE ATRACURIO 5mL'!$G$6:$AP$374,36,0)</f>
        <v>110</v>
      </c>
      <c r="AU15" s="5" t="b">
        <f t="shared" si="7"/>
        <v>1</v>
      </c>
    </row>
    <row r="16" spans="1:47" ht="38.25" x14ac:dyDescent="0.25">
      <c r="A16" s="30">
        <v>127876</v>
      </c>
      <c r="B16" s="20">
        <v>61687356002426</v>
      </c>
      <c r="C16" s="21" t="s">
        <v>92</v>
      </c>
      <c r="D16" s="22" t="s">
        <v>48</v>
      </c>
      <c r="E16" s="22" t="s">
        <v>93</v>
      </c>
      <c r="F16" s="22" t="s">
        <v>50</v>
      </c>
      <c r="G16" s="22">
        <v>2106</v>
      </c>
      <c r="H16" s="22" t="s">
        <v>87</v>
      </c>
      <c r="I16" s="23">
        <v>2000</v>
      </c>
      <c r="J16" s="23">
        <v>50</v>
      </c>
      <c r="K16" s="23">
        <v>2000</v>
      </c>
      <c r="L16" s="24">
        <v>1000</v>
      </c>
      <c r="M16" s="24">
        <v>77</v>
      </c>
      <c r="N16" s="24">
        <v>1000</v>
      </c>
      <c r="O16" s="23">
        <v>4000</v>
      </c>
      <c r="P16" s="23">
        <v>600</v>
      </c>
      <c r="Q16" s="23">
        <v>2000</v>
      </c>
      <c r="R16" s="24">
        <v>2000</v>
      </c>
      <c r="S16" s="24">
        <v>1270</v>
      </c>
      <c r="T16" s="24">
        <v>1000</v>
      </c>
      <c r="U16" s="23">
        <v>4000</v>
      </c>
      <c r="V16" s="23">
        <v>2047</v>
      </c>
      <c r="W16" s="23">
        <v>6000</v>
      </c>
      <c r="X16" s="24">
        <v>2000</v>
      </c>
      <c r="Y16" s="24">
        <v>0</v>
      </c>
      <c r="Z16" s="24">
        <v>0</v>
      </c>
      <c r="AA16" s="23">
        <v>8000</v>
      </c>
      <c r="AB16" s="23">
        <v>728</v>
      </c>
      <c r="AC16" s="23">
        <v>10000</v>
      </c>
      <c r="AD16" s="24">
        <v>4000</v>
      </c>
      <c r="AE16" s="24">
        <v>306</v>
      </c>
      <c r="AF16" s="24">
        <v>8000</v>
      </c>
      <c r="AG16" s="25">
        <f>VLOOKUP(A16,'[1]15 MAPA DE LEITO (USO CAF)'!$D$2:$I$948,6,0)</f>
        <v>24</v>
      </c>
      <c r="AH16" s="25">
        <f>VLOOKUP(A16,[2]taxaOcupacaoCOVID19_CAF_2021_6_!$E$4:$O$916,11,0)</f>
        <v>24</v>
      </c>
      <c r="AI16" s="26">
        <f>VLOOKUP(A16,[2]taxaOcupacaoCOVID19_CAF_2021_6_!$E$4:$Q$916,13,0)</f>
        <v>0.79166666666666663</v>
      </c>
      <c r="AJ16" s="25">
        <f t="shared" si="1"/>
        <v>24</v>
      </c>
      <c r="AK16" s="20">
        <f t="shared" si="2"/>
        <v>19</v>
      </c>
      <c r="AM16" s="27">
        <f t="shared" si="0"/>
        <v>1.7521051543429431E-3</v>
      </c>
      <c r="AN16" s="9">
        <f t="shared" si="3"/>
        <v>175.21051543429431</v>
      </c>
      <c r="AO16" s="5">
        <v>10</v>
      </c>
      <c r="AP16" s="5">
        <f t="shared" si="4"/>
        <v>180</v>
      </c>
      <c r="AR16" s="7">
        <f t="shared" si="5"/>
        <v>820</v>
      </c>
      <c r="AS16" s="42">
        <f t="shared" si="6"/>
        <v>18</v>
      </c>
      <c r="AT16" s="5">
        <f>VLOOKUP(G16,'[3]GRADE ATRACURIO 5mL'!$G$6:$AP$374,36,0)</f>
        <v>180</v>
      </c>
      <c r="AU16" s="5" t="b">
        <f t="shared" si="7"/>
        <v>1</v>
      </c>
    </row>
    <row r="17" spans="1:47" ht="76.5" x14ac:dyDescent="0.25">
      <c r="A17" s="20">
        <v>636800</v>
      </c>
      <c r="B17" s="20">
        <v>49150352000970</v>
      </c>
      <c r="C17" s="21" t="s">
        <v>96</v>
      </c>
      <c r="D17" s="22" t="s">
        <v>94</v>
      </c>
      <c r="E17" s="22" t="s">
        <v>94</v>
      </c>
      <c r="F17" s="22" t="s">
        <v>50</v>
      </c>
      <c r="G17" s="22">
        <v>2673</v>
      </c>
      <c r="H17" s="22" t="s">
        <v>87</v>
      </c>
      <c r="I17" s="23">
        <v>6000</v>
      </c>
      <c r="J17" s="23">
        <v>1500</v>
      </c>
      <c r="K17" s="23">
        <v>6000</v>
      </c>
      <c r="L17" s="24">
        <v>1000</v>
      </c>
      <c r="M17" s="24">
        <v>0</v>
      </c>
      <c r="N17" s="24">
        <v>1000</v>
      </c>
      <c r="O17" s="23">
        <v>2200</v>
      </c>
      <c r="P17" s="23">
        <v>908</v>
      </c>
      <c r="Q17" s="23">
        <v>2200</v>
      </c>
      <c r="R17" s="24">
        <v>1000</v>
      </c>
      <c r="S17" s="24">
        <v>0</v>
      </c>
      <c r="T17" s="24">
        <v>1000</v>
      </c>
      <c r="U17" s="23">
        <v>2100</v>
      </c>
      <c r="V17" s="23">
        <v>1900</v>
      </c>
      <c r="W17" s="23">
        <v>2100</v>
      </c>
      <c r="X17" s="24">
        <v>0</v>
      </c>
      <c r="Y17" s="24">
        <v>0</v>
      </c>
      <c r="Z17" s="24">
        <v>0</v>
      </c>
      <c r="AA17" s="23">
        <v>6250</v>
      </c>
      <c r="AB17" s="23">
        <v>1565</v>
      </c>
      <c r="AC17" s="23">
        <v>6250</v>
      </c>
      <c r="AD17" s="24">
        <v>4450</v>
      </c>
      <c r="AE17" s="24">
        <v>1152</v>
      </c>
      <c r="AF17" s="24">
        <v>4450</v>
      </c>
      <c r="AG17" s="25">
        <f>VLOOKUP(A17,'[1]15 MAPA DE LEITO (USO CAF)'!$D$2:$I$948,6,0)</f>
        <v>10</v>
      </c>
      <c r="AH17" s="25">
        <f>VLOOKUP(A17,[2]taxaOcupacaoCOVID19_CAF_2021_6_!$E$4:$O$916,11,0)</f>
        <v>10</v>
      </c>
      <c r="AI17" s="26">
        <f>VLOOKUP(A17,[2]taxaOcupacaoCOVID19_CAF_2021_6_!$E$4:$Q$916,13,0)</f>
        <v>1</v>
      </c>
      <c r="AJ17" s="25">
        <f t="shared" si="1"/>
        <v>10</v>
      </c>
      <c r="AK17" s="20">
        <f t="shared" si="2"/>
        <v>10</v>
      </c>
      <c r="AM17" s="27">
        <f t="shared" si="0"/>
        <v>1.7521051543429431E-3</v>
      </c>
      <c r="AN17" s="9">
        <f t="shared" si="3"/>
        <v>175.21051543429431</v>
      </c>
      <c r="AO17" s="5">
        <v>10</v>
      </c>
      <c r="AP17" s="5">
        <v>170</v>
      </c>
      <c r="AR17" s="7">
        <f t="shared" si="5"/>
        <v>830</v>
      </c>
      <c r="AS17" s="42">
        <f t="shared" si="6"/>
        <v>17</v>
      </c>
      <c r="AT17" s="5">
        <f>VLOOKUP(G17,'[3]GRADE ATRACURIO 5mL'!$G$6:$AP$374,36,0)</f>
        <v>170</v>
      </c>
      <c r="AU17" s="5" t="b">
        <f t="shared" si="7"/>
        <v>1</v>
      </c>
    </row>
    <row r="18" spans="1:47" ht="38.25" x14ac:dyDescent="0.25">
      <c r="A18" s="30">
        <v>650595</v>
      </c>
      <c r="B18" s="20">
        <v>43535210001169</v>
      </c>
      <c r="C18" s="21" t="s">
        <v>98</v>
      </c>
      <c r="D18" s="22" t="s">
        <v>84</v>
      </c>
      <c r="E18" s="22" t="s">
        <v>101</v>
      </c>
      <c r="F18" s="22" t="s">
        <v>50</v>
      </c>
      <c r="G18" s="22">
        <v>2755</v>
      </c>
      <c r="H18" s="22" t="s">
        <v>87</v>
      </c>
      <c r="I18" s="23">
        <v>600</v>
      </c>
      <c r="J18" s="23">
        <v>0</v>
      </c>
      <c r="K18" s="23">
        <v>1200</v>
      </c>
      <c r="L18" s="24">
        <v>400</v>
      </c>
      <c r="M18" s="24">
        <v>0</v>
      </c>
      <c r="N18" s="24">
        <v>800</v>
      </c>
      <c r="O18" s="23">
        <v>1500</v>
      </c>
      <c r="P18" s="23">
        <v>0</v>
      </c>
      <c r="Q18" s="23">
        <v>3000</v>
      </c>
      <c r="R18" s="24">
        <v>750</v>
      </c>
      <c r="S18" s="24">
        <v>5</v>
      </c>
      <c r="T18" s="24">
        <v>1500</v>
      </c>
      <c r="U18" s="23">
        <v>8000</v>
      </c>
      <c r="V18" s="23">
        <v>0</v>
      </c>
      <c r="W18" s="23">
        <v>16000</v>
      </c>
      <c r="X18" s="24">
        <v>1800</v>
      </c>
      <c r="Y18" s="24">
        <v>0</v>
      </c>
      <c r="Z18" s="24">
        <v>3600</v>
      </c>
      <c r="AA18" s="23">
        <v>600</v>
      </c>
      <c r="AB18" s="23">
        <v>100</v>
      </c>
      <c r="AC18" s="23">
        <v>1200</v>
      </c>
      <c r="AD18" s="24">
        <v>1500</v>
      </c>
      <c r="AE18" s="24">
        <v>0</v>
      </c>
      <c r="AF18" s="24">
        <v>3000</v>
      </c>
      <c r="AG18" s="25">
        <f>VLOOKUP(A18,'[1]15 MAPA DE LEITO (USO CAF)'!$D$2:$I$948,6,0)</f>
        <v>11</v>
      </c>
      <c r="AH18" s="25">
        <f>VLOOKUP(A18,[2]taxaOcupacaoCOVID19_CAF_2021_6_!$E$4:$O$916,11,0)</f>
        <v>11</v>
      </c>
      <c r="AI18" s="26">
        <f>VLOOKUP(A18,[2]taxaOcupacaoCOVID19_CAF_2021_6_!$E$4:$Q$916,13,0)</f>
        <v>0.54545454545454541</v>
      </c>
      <c r="AJ18" s="25">
        <f t="shared" si="1"/>
        <v>11</v>
      </c>
      <c r="AK18" s="20">
        <f t="shared" si="2"/>
        <v>6</v>
      </c>
      <c r="AM18" s="27">
        <f t="shared" si="0"/>
        <v>1.4016841234743545E-3</v>
      </c>
      <c r="AN18" s="9">
        <f t="shared" si="3"/>
        <v>140.16841234743544</v>
      </c>
      <c r="AO18" s="5">
        <v>10</v>
      </c>
      <c r="AP18" s="5">
        <f t="shared" si="4"/>
        <v>140</v>
      </c>
      <c r="AR18" s="7">
        <f t="shared" si="5"/>
        <v>660</v>
      </c>
      <c r="AS18" s="42">
        <f t="shared" si="6"/>
        <v>14</v>
      </c>
      <c r="AT18" s="5">
        <f>VLOOKUP(G18,'[3]GRADE ATRACURIO 5mL'!$G$6:$AP$374,36,0)</f>
        <v>140</v>
      </c>
      <c r="AU18" s="5" t="b">
        <f t="shared" si="7"/>
        <v>1</v>
      </c>
    </row>
    <row r="19" spans="1:47" ht="25.5" x14ac:dyDescent="0.25">
      <c r="A19" s="20">
        <v>2077434</v>
      </c>
      <c r="B19" s="20">
        <v>57740490000180</v>
      </c>
      <c r="C19" s="21" t="s">
        <v>104</v>
      </c>
      <c r="D19" s="22" t="s">
        <v>105</v>
      </c>
      <c r="E19" s="22" t="s">
        <v>106</v>
      </c>
      <c r="F19" s="22" t="s">
        <v>50</v>
      </c>
      <c r="G19" s="22">
        <v>2242</v>
      </c>
      <c r="H19" s="22" t="s">
        <v>87</v>
      </c>
      <c r="I19" s="23">
        <v>0</v>
      </c>
      <c r="J19" s="23">
        <v>0</v>
      </c>
      <c r="K19" s="23">
        <v>0</v>
      </c>
      <c r="L19" s="24">
        <v>75</v>
      </c>
      <c r="M19" s="24">
        <v>225</v>
      </c>
      <c r="N19" s="24">
        <v>150</v>
      </c>
      <c r="O19" s="23">
        <v>0</v>
      </c>
      <c r="P19" s="23">
        <v>0</v>
      </c>
      <c r="Q19" s="23">
        <v>0</v>
      </c>
      <c r="R19" s="24">
        <v>0</v>
      </c>
      <c r="S19" s="24">
        <v>0</v>
      </c>
      <c r="T19" s="24">
        <v>0</v>
      </c>
      <c r="U19" s="23">
        <v>5300</v>
      </c>
      <c r="V19" s="23">
        <v>8600</v>
      </c>
      <c r="W19" s="23">
        <v>10600</v>
      </c>
      <c r="X19" s="24">
        <v>0</v>
      </c>
      <c r="Y19" s="24">
        <v>0</v>
      </c>
      <c r="Z19" s="24">
        <v>0</v>
      </c>
      <c r="AA19" s="23">
        <v>500</v>
      </c>
      <c r="AB19" s="23">
        <v>0</v>
      </c>
      <c r="AC19" s="23">
        <v>1000</v>
      </c>
      <c r="AD19" s="24">
        <v>700</v>
      </c>
      <c r="AE19" s="24">
        <v>0</v>
      </c>
      <c r="AF19" s="24">
        <v>1400</v>
      </c>
      <c r="AG19" s="25">
        <f>VLOOKUP(A19,'[1]15 MAPA DE LEITO (USO CAF)'!$D$2:$I$948,6,0)</f>
        <v>19</v>
      </c>
      <c r="AH19" s="25">
        <f>VLOOKUP(A19,[2]taxaOcupacaoCOVID19_CAF_2021_6_!$E$4:$O$916,11,0)</f>
        <v>10</v>
      </c>
      <c r="AI19" s="26">
        <f>VLOOKUP(A19,[2]taxaOcupacaoCOVID19_CAF_2021_6_!$E$4:$Q$916,13,0)</f>
        <v>0.9</v>
      </c>
      <c r="AJ19" s="25">
        <f t="shared" si="1"/>
        <v>19</v>
      </c>
      <c r="AK19" s="20">
        <f t="shared" si="2"/>
        <v>17.100000000000001</v>
      </c>
      <c r="AM19" s="27">
        <f t="shared" si="0"/>
        <v>2.6281577315144148E-4</v>
      </c>
      <c r="AN19" s="9">
        <f t="shared" si="3"/>
        <v>26.281577315144148</v>
      </c>
      <c r="AO19" s="5">
        <v>10</v>
      </c>
      <c r="AP19" s="5">
        <f t="shared" si="4"/>
        <v>30</v>
      </c>
      <c r="AR19" s="7">
        <f t="shared" si="5"/>
        <v>120</v>
      </c>
      <c r="AS19" s="42">
        <f t="shared" si="6"/>
        <v>3</v>
      </c>
      <c r="AT19" s="5">
        <f>VLOOKUP(G19,'[3]GRADE ATRACURIO 5mL'!$G$6:$AP$374,36,0)</f>
        <v>30</v>
      </c>
      <c r="AU19" s="5" t="b">
        <f t="shared" si="7"/>
        <v>1</v>
      </c>
    </row>
    <row r="20" spans="1:47" ht="25.5" x14ac:dyDescent="0.25">
      <c r="A20" s="20">
        <v>2077620</v>
      </c>
      <c r="B20" s="20">
        <v>46374500014144</v>
      </c>
      <c r="C20" s="21" t="s">
        <v>107</v>
      </c>
      <c r="D20" s="22" t="s">
        <v>48</v>
      </c>
      <c r="E20" s="22" t="s">
        <v>52</v>
      </c>
      <c r="F20" s="22" t="s">
        <v>50</v>
      </c>
      <c r="G20" s="22">
        <v>1686</v>
      </c>
      <c r="H20" s="22" t="s">
        <v>87</v>
      </c>
      <c r="I20" s="23">
        <v>0</v>
      </c>
      <c r="J20" s="23">
        <v>0</v>
      </c>
      <c r="K20" s="23">
        <v>0</v>
      </c>
      <c r="L20" s="24">
        <v>400</v>
      </c>
      <c r="M20" s="24">
        <v>27</v>
      </c>
      <c r="N20" s="24">
        <v>700</v>
      </c>
      <c r="O20" s="23">
        <v>300</v>
      </c>
      <c r="P20" s="23">
        <v>76</v>
      </c>
      <c r="Q20" s="23">
        <v>500</v>
      </c>
      <c r="R20" s="24">
        <v>0</v>
      </c>
      <c r="S20" s="24">
        <v>0</v>
      </c>
      <c r="T20" s="24">
        <v>0</v>
      </c>
      <c r="U20" s="23">
        <v>0</v>
      </c>
      <c r="V20" s="23">
        <v>0</v>
      </c>
      <c r="W20" s="23">
        <v>0</v>
      </c>
      <c r="X20" s="24">
        <v>0</v>
      </c>
      <c r="Y20" s="24">
        <v>0</v>
      </c>
      <c r="Z20" s="24">
        <v>0</v>
      </c>
      <c r="AA20" s="23">
        <v>2050</v>
      </c>
      <c r="AB20" s="23">
        <v>1346</v>
      </c>
      <c r="AC20" s="23">
        <v>2000</v>
      </c>
      <c r="AD20" s="24">
        <v>0</v>
      </c>
      <c r="AE20" s="24">
        <v>0</v>
      </c>
      <c r="AF20" s="24">
        <v>0</v>
      </c>
      <c r="AG20" s="25">
        <f>VLOOKUP(A20,'[1]15 MAPA DE LEITO (USO CAF)'!$D$2:$I$948,6,0)</f>
        <v>30</v>
      </c>
      <c r="AH20" s="25">
        <f>VLOOKUP(A20,[2]taxaOcupacaoCOVID19_CAF_2021_6_!$E$4:$O$916,11,0)</f>
        <v>20</v>
      </c>
      <c r="AI20" s="26">
        <f>VLOOKUP(A20,[2]taxaOcupacaoCOVID19_CAF_2021_6_!$E$4:$Q$916,13,0)</f>
        <v>0.8</v>
      </c>
      <c r="AJ20" s="25">
        <f t="shared" si="1"/>
        <v>30</v>
      </c>
      <c r="AK20" s="20">
        <f t="shared" si="2"/>
        <v>24</v>
      </c>
      <c r="AM20" s="27">
        <f t="shared" si="0"/>
        <v>1.2264736080400602E-3</v>
      </c>
      <c r="AN20" s="9">
        <f t="shared" si="3"/>
        <v>122.64736080400603</v>
      </c>
      <c r="AO20" s="5">
        <v>10</v>
      </c>
      <c r="AP20" s="5">
        <f t="shared" si="4"/>
        <v>120</v>
      </c>
      <c r="AR20" s="7">
        <f t="shared" si="5"/>
        <v>580</v>
      </c>
      <c r="AS20" s="42">
        <f t="shared" si="6"/>
        <v>12</v>
      </c>
      <c r="AT20" s="5">
        <f>VLOOKUP(G20,'[3]GRADE ATRACURIO 5mL'!$G$6:$AP$374,36,0)</f>
        <v>120</v>
      </c>
      <c r="AU20" s="5" t="b">
        <f t="shared" si="7"/>
        <v>1</v>
      </c>
    </row>
    <row r="21" spans="1:47" ht="25.5" x14ac:dyDescent="0.25">
      <c r="A21" s="20">
        <v>2077671</v>
      </c>
      <c r="B21" s="20">
        <v>9538688000566</v>
      </c>
      <c r="C21" s="21" t="s">
        <v>108</v>
      </c>
      <c r="D21" s="22" t="s">
        <v>48</v>
      </c>
      <c r="E21" s="22" t="s">
        <v>52</v>
      </c>
      <c r="F21" s="22" t="s">
        <v>50</v>
      </c>
      <c r="G21" s="22">
        <v>2187</v>
      </c>
      <c r="H21" s="22" t="s">
        <v>87</v>
      </c>
      <c r="I21" s="23">
        <v>0</v>
      </c>
      <c r="J21" s="23">
        <v>0</v>
      </c>
      <c r="K21" s="23">
        <v>0</v>
      </c>
      <c r="L21" s="24">
        <v>400</v>
      </c>
      <c r="M21" s="24">
        <v>0</v>
      </c>
      <c r="N21" s="24">
        <v>800</v>
      </c>
      <c r="O21" s="23">
        <v>0</v>
      </c>
      <c r="P21" s="23">
        <v>0</v>
      </c>
      <c r="Q21" s="23">
        <v>0</v>
      </c>
      <c r="R21" s="24">
        <v>0</v>
      </c>
      <c r="S21" s="24">
        <v>0</v>
      </c>
      <c r="T21" s="24">
        <v>0</v>
      </c>
      <c r="U21" s="23">
        <v>1000</v>
      </c>
      <c r="V21" s="23">
        <v>85</v>
      </c>
      <c r="W21" s="23">
        <v>2000</v>
      </c>
      <c r="X21" s="24">
        <v>0</v>
      </c>
      <c r="Y21" s="24">
        <v>0</v>
      </c>
      <c r="Z21" s="24">
        <v>0</v>
      </c>
      <c r="AA21" s="23">
        <v>2500</v>
      </c>
      <c r="AB21" s="23">
        <v>2300</v>
      </c>
      <c r="AC21" s="23">
        <v>5000</v>
      </c>
      <c r="AD21" s="24">
        <v>400</v>
      </c>
      <c r="AE21" s="24">
        <v>350</v>
      </c>
      <c r="AF21" s="24">
        <v>800</v>
      </c>
      <c r="AG21" s="25">
        <f>VLOOKUP(A21,'[1]15 MAPA DE LEITO (USO CAF)'!$D$2:$I$948,6,0)</f>
        <v>44</v>
      </c>
      <c r="AH21" s="25">
        <f>VLOOKUP(A21,[2]taxaOcupacaoCOVID19_CAF_2021_6_!$E$4:$O$916,11,0)</f>
        <v>8</v>
      </c>
      <c r="AI21" s="26">
        <f>VLOOKUP(A21,[2]taxaOcupacaoCOVID19_CAF_2021_6_!$E$4:$Q$916,13,0)</f>
        <v>1</v>
      </c>
      <c r="AJ21" s="25">
        <f t="shared" si="1"/>
        <v>44</v>
      </c>
      <c r="AK21" s="20">
        <f t="shared" si="2"/>
        <v>44</v>
      </c>
      <c r="AM21" s="27">
        <f t="shared" si="0"/>
        <v>1.4016841234743545E-3</v>
      </c>
      <c r="AN21" s="9">
        <f t="shared" si="3"/>
        <v>140.16841234743544</v>
      </c>
      <c r="AO21" s="5">
        <v>10</v>
      </c>
      <c r="AP21" s="5">
        <f t="shared" si="4"/>
        <v>140</v>
      </c>
      <c r="AR21" s="7">
        <f t="shared" si="5"/>
        <v>660</v>
      </c>
      <c r="AS21" s="42">
        <f t="shared" si="6"/>
        <v>14</v>
      </c>
      <c r="AT21" s="5">
        <f>VLOOKUP(G21,'[3]GRADE ATRACURIO 5mL'!$G$6:$AP$374,36,0)</f>
        <v>140</v>
      </c>
      <c r="AU21" s="5" t="b">
        <f t="shared" si="7"/>
        <v>1</v>
      </c>
    </row>
    <row r="22" spans="1:47" ht="25.5" x14ac:dyDescent="0.25">
      <c r="A22" s="20">
        <v>2079828</v>
      </c>
      <c r="B22" s="20" t="s">
        <v>115</v>
      </c>
      <c r="C22" s="28" t="s">
        <v>116</v>
      </c>
      <c r="D22" s="22" t="s">
        <v>48</v>
      </c>
      <c r="E22" s="22" t="s">
        <v>117</v>
      </c>
      <c r="F22" s="22" t="s">
        <v>50</v>
      </c>
      <c r="G22" s="22">
        <v>1689</v>
      </c>
      <c r="H22" s="22" t="s">
        <v>87</v>
      </c>
      <c r="I22" s="29">
        <v>633</v>
      </c>
      <c r="J22" s="29">
        <v>0</v>
      </c>
      <c r="K22" s="29">
        <v>1300</v>
      </c>
      <c r="L22" s="24">
        <v>1266</v>
      </c>
      <c r="M22" s="24">
        <v>0</v>
      </c>
      <c r="N22" s="24">
        <v>2500</v>
      </c>
      <c r="O22" s="23">
        <v>60</v>
      </c>
      <c r="P22" s="23">
        <v>0</v>
      </c>
      <c r="Q22" s="23">
        <v>120</v>
      </c>
      <c r="R22" s="24">
        <v>30</v>
      </c>
      <c r="S22" s="24">
        <v>0</v>
      </c>
      <c r="T22" s="24">
        <v>60</v>
      </c>
      <c r="U22" s="23">
        <v>1781</v>
      </c>
      <c r="V22" s="23">
        <v>1031</v>
      </c>
      <c r="W22" s="23">
        <v>3600</v>
      </c>
      <c r="X22" s="24">
        <v>300</v>
      </c>
      <c r="Y22" s="24">
        <v>0</v>
      </c>
      <c r="Z22" s="24">
        <v>600</v>
      </c>
      <c r="AA22" s="23">
        <v>1335</v>
      </c>
      <c r="AB22" s="23">
        <v>666</v>
      </c>
      <c r="AC22" s="23">
        <v>2670</v>
      </c>
      <c r="AD22" s="24">
        <v>245</v>
      </c>
      <c r="AE22" s="24">
        <v>500</v>
      </c>
      <c r="AF22" s="24">
        <v>400</v>
      </c>
      <c r="AG22" s="25">
        <f>VLOOKUP(A22,'[1]15 MAPA DE LEITO (USO CAF)'!$D$2:$I$948,6,0)</f>
        <v>20</v>
      </c>
      <c r="AH22" s="25">
        <f>VLOOKUP(A22,[2]taxaOcupacaoCOVID19_CAF_2021_6_!$E$4:$O$916,11,0)</f>
        <v>10</v>
      </c>
      <c r="AI22" s="26">
        <f>VLOOKUP(A22,[2]taxaOcupacaoCOVID19_CAF_2021_6_!$E$4:$Q$916,13,0)</f>
        <v>0.7</v>
      </c>
      <c r="AJ22" s="25">
        <f t="shared" si="1"/>
        <v>20</v>
      </c>
      <c r="AK22" s="20">
        <f t="shared" si="2"/>
        <v>14</v>
      </c>
      <c r="AM22" s="27">
        <f t="shared" si="0"/>
        <v>4.3802628858573573E-3</v>
      </c>
      <c r="AN22" s="9">
        <f t="shared" si="3"/>
        <v>438.02628858573576</v>
      </c>
      <c r="AO22" s="5">
        <v>10</v>
      </c>
      <c r="AP22" s="5">
        <v>430</v>
      </c>
      <c r="AR22" s="7">
        <f t="shared" si="5"/>
        <v>2070</v>
      </c>
      <c r="AS22" s="42">
        <f t="shared" si="6"/>
        <v>43</v>
      </c>
      <c r="AT22" s="5">
        <f>VLOOKUP(G22,'[3]GRADE ATRACURIO 5mL'!$G$6:$AP$374,36,0)</f>
        <v>430</v>
      </c>
      <c r="AU22" s="5" t="b">
        <f t="shared" si="7"/>
        <v>1</v>
      </c>
    </row>
    <row r="23" spans="1:47" ht="25.5" x14ac:dyDescent="0.25">
      <c r="A23" s="20">
        <v>2080273</v>
      </c>
      <c r="B23" s="20">
        <v>57571275000607</v>
      </c>
      <c r="C23" s="21" t="s">
        <v>118</v>
      </c>
      <c r="D23" s="22" t="s">
        <v>48</v>
      </c>
      <c r="E23" s="22" t="s">
        <v>119</v>
      </c>
      <c r="F23" s="22" t="s">
        <v>50</v>
      </c>
      <c r="G23" s="22">
        <v>2276</v>
      </c>
      <c r="H23" s="22" t="s">
        <v>87</v>
      </c>
      <c r="I23" s="23">
        <v>0</v>
      </c>
      <c r="J23" s="23">
        <v>0</v>
      </c>
      <c r="K23" s="23">
        <v>0</v>
      </c>
      <c r="L23" s="24">
        <v>5100</v>
      </c>
      <c r="M23" s="24">
        <v>800</v>
      </c>
      <c r="N23" s="24">
        <v>10000</v>
      </c>
      <c r="O23" s="23">
        <v>0</v>
      </c>
      <c r="P23" s="23">
        <v>0</v>
      </c>
      <c r="Q23" s="23">
        <v>0</v>
      </c>
      <c r="R23" s="24">
        <v>0</v>
      </c>
      <c r="S23" s="24">
        <v>0</v>
      </c>
      <c r="T23" s="24">
        <v>0</v>
      </c>
      <c r="U23" s="23">
        <v>0</v>
      </c>
      <c r="V23" s="23">
        <v>0</v>
      </c>
      <c r="W23" s="23">
        <v>0</v>
      </c>
      <c r="X23" s="24">
        <v>0</v>
      </c>
      <c r="Y23" s="24">
        <v>0</v>
      </c>
      <c r="Z23" s="24">
        <v>0</v>
      </c>
      <c r="AA23" s="23">
        <v>0</v>
      </c>
      <c r="AB23" s="23">
        <v>0</v>
      </c>
      <c r="AC23" s="23">
        <v>0</v>
      </c>
      <c r="AD23" s="24">
        <v>4500</v>
      </c>
      <c r="AE23" s="24">
        <v>3125</v>
      </c>
      <c r="AF23" s="24">
        <v>3000</v>
      </c>
      <c r="AG23" s="25">
        <f>VLOOKUP(A23,'[1]15 MAPA DE LEITO (USO CAF)'!$D$2:$I$948,6,0)</f>
        <v>72</v>
      </c>
      <c r="AH23" s="25">
        <f>VLOOKUP(A23,[2]taxaOcupacaoCOVID19_CAF_2021_6_!$E$4:$O$916,11,0)</f>
        <v>41</v>
      </c>
      <c r="AI23" s="26">
        <f>VLOOKUP(A23,[2]taxaOcupacaoCOVID19_CAF_2021_6_!$E$4:$Q$916,13,0)</f>
        <v>0.95121951219512191</v>
      </c>
      <c r="AJ23" s="25">
        <f t="shared" si="1"/>
        <v>72</v>
      </c>
      <c r="AK23" s="20">
        <f t="shared" si="2"/>
        <v>68.487804878048777</v>
      </c>
      <c r="AM23" s="27">
        <f t="shared" si="0"/>
        <v>1.7521051543429429E-2</v>
      </c>
      <c r="AN23" s="9">
        <f t="shared" si="3"/>
        <v>1752.105154342943</v>
      </c>
      <c r="AO23" s="5">
        <v>10</v>
      </c>
      <c r="AP23" s="5">
        <f t="shared" si="4"/>
        <v>1750</v>
      </c>
      <c r="AR23" s="7">
        <f t="shared" si="5"/>
        <v>8250</v>
      </c>
      <c r="AS23" s="42">
        <f t="shared" si="6"/>
        <v>175</v>
      </c>
      <c r="AT23" s="5">
        <f>VLOOKUP(G23,'[3]GRADE ATRACURIO 5mL'!$G$6:$AP$374,36,0)</f>
        <v>1750</v>
      </c>
      <c r="AU23" s="5" t="b">
        <f t="shared" si="7"/>
        <v>1</v>
      </c>
    </row>
    <row r="24" spans="1:47" ht="63.75" x14ac:dyDescent="0.25">
      <c r="A24" s="20">
        <v>2081695</v>
      </c>
      <c r="B24" s="20">
        <v>61687356004399</v>
      </c>
      <c r="C24" s="21" t="s">
        <v>120</v>
      </c>
      <c r="D24" s="22" t="s">
        <v>99</v>
      </c>
      <c r="E24" s="22" t="s">
        <v>99</v>
      </c>
      <c r="F24" s="22" t="s">
        <v>50</v>
      </c>
      <c r="G24" s="22">
        <v>2057</v>
      </c>
      <c r="H24" s="22" t="s">
        <v>87</v>
      </c>
      <c r="I24" s="23">
        <v>0</v>
      </c>
      <c r="J24" s="23">
        <v>0</v>
      </c>
      <c r="K24" s="23">
        <v>0</v>
      </c>
      <c r="L24" s="24">
        <v>3150</v>
      </c>
      <c r="M24" s="24">
        <v>213</v>
      </c>
      <c r="N24" s="24">
        <v>4000</v>
      </c>
      <c r="O24" s="23">
        <v>0</v>
      </c>
      <c r="P24" s="23">
        <v>0</v>
      </c>
      <c r="Q24" s="23">
        <v>0</v>
      </c>
      <c r="R24" s="24">
        <v>0</v>
      </c>
      <c r="S24" s="24">
        <v>0</v>
      </c>
      <c r="T24" s="24">
        <v>0</v>
      </c>
      <c r="U24" s="23">
        <v>8040</v>
      </c>
      <c r="V24" s="23">
        <v>97</v>
      </c>
      <c r="W24" s="23">
        <v>7000</v>
      </c>
      <c r="X24" s="24">
        <v>0</v>
      </c>
      <c r="Y24" s="24">
        <v>0</v>
      </c>
      <c r="Z24" s="24">
        <v>0</v>
      </c>
      <c r="AA24" s="23">
        <v>19050</v>
      </c>
      <c r="AB24" s="23">
        <v>3012</v>
      </c>
      <c r="AC24" s="23">
        <v>8000</v>
      </c>
      <c r="AD24" s="24">
        <v>2700</v>
      </c>
      <c r="AE24" s="24">
        <v>610</v>
      </c>
      <c r="AF24" s="24">
        <v>1500</v>
      </c>
      <c r="AG24" s="25">
        <f>VLOOKUP(A24,'[1]15 MAPA DE LEITO (USO CAF)'!$D$2:$I$948,6,0)</f>
        <v>45</v>
      </c>
      <c r="AH24" s="25">
        <f>VLOOKUP(A24,[2]taxaOcupacaoCOVID19_CAF_2021_6_!$E$4:$O$916,11,0)</f>
        <v>30</v>
      </c>
      <c r="AI24" s="26">
        <f>VLOOKUP(A24,[2]taxaOcupacaoCOVID19_CAF_2021_6_!$E$4:$Q$916,13,0)</f>
        <v>0.83333333333333337</v>
      </c>
      <c r="AJ24" s="25">
        <f t="shared" si="1"/>
        <v>45</v>
      </c>
      <c r="AK24" s="20">
        <f t="shared" si="2"/>
        <v>37.5</v>
      </c>
      <c r="AM24" s="27">
        <f t="shared" si="0"/>
        <v>7.0084206173717722E-3</v>
      </c>
      <c r="AN24" s="9">
        <f t="shared" si="3"/>
        <v>700.84206173717723</v>
      </c>
      <c r="AO24" s="5">
        <v>10</v>
      </c>
      <c r="AP24" s="5">
        <f t="shared" si="4"/>
        <v>700</v>
      </c>
      <c r="AR24" s="7">
        <f t="shared" si="5"/>
        <v>3300</v>
      </c>
      <c r="AS24" s="42">
        <f t="shared" si="6"/>
        <v>70</v>
      </c>
      <c r="AT24" s="5">
        <f>VLOOKUP(G24,'[3]GRADE ATRACURIO 5mL'!$G$6:$AP$374,36,0)</f>
        <v>700</v>
      </c>
      <c r="AU24" s="5" t="b">
        <f t="shared" si="7"/>
        <v>1</v>
      </c>
    </row>
    <row r="25" spans="1:47" ht="25.5" x14ac:dyDescent="0.25">
      <c r="A25" s="20">
        <v>2091585</v>
      </c>
      <c r="B25" s="20">
        <v>61687356002507</v>
      </c>
      <c r="C25" s="21" t="s">
        <v>126</v>
      </c>
      <c r="D25" s="22" t="s">
        <v>48</v>
      </c>
      <c r="E25" s="22" t="s">
        <v>52</v>
      </c>
      <c r="F25" s="22" t="s">
        <v>50</v>
      </c>
      <c r="G25" s="22">
        <v>1687</v>
      </c>
      <c r="H25" s="22" t="s">
        <v>87</v>
      </c>
      <c r="I25" s="23">
        <v>900</v>
      </c>
      <c r="J25" s="23">
        <v>0</v>
      </c>
      <c r="K25" s="23">
        <v>1800</v>
      </c>
      <c r="L25" s="24">
        <v>1250</v>
      </c>
      <c r="M25" s="24">
        <v>35</v>
      </c>
      <c r="N25" s="24">
        <v>2500</v>
      </c>
      <c r="O25" s="23">
        <v>2015</v>
      </c>
      <c r="P25" s="23">
        <v>0</v>
      </c>
      <c r="Q25" s="23">
        <v>4030</v>
      </c>
      <c r="R25" s="24">
        <v>1010</v>
      </c>
      <c r="S25" s="24">
        <v>0</v>
      </c>
      <c r="T25" s="24">
        <v>2020</v>
      </c>
      <c r="U25" s="23">
        <v>4315</v>
      </c>
      <c r="V25" s="23">
        <v>0</v>
      </c>
      <c r="W25" s="23">
        <v>8623</v>
      </c>
      <c r="X25" s="24">
        <v>885</v>
      </c>
      <c r="Y25" s="24">
        <v>0</v>
      </c>
      <c r="Z25" s="24">
        <v>1770</v>
      </c>
      <c r="AA25" s="23">
        <v>4401</v>
      </c>
      <c r="AB25" s="23">
        <v>120</v>
      </c>
      <c r="AC25" s="23">
        <v>8800</v>
      </c>
      <c r="AD25" s="24">
        <v>4401</v>
      </c>
      <c r="AE25" s="24">
        <v>120</v>
      </c>
      <c r="AF25" s="24">
        <v>8800</v>
      </c>
      <c r="AG25" s="25">
        <f>VLOOKUP(A25,'[1]15 MAPA DE LEITO (USO CAF)'!$D$2:$I$948,6,0)</f>
        <v>40</v>
      </c>
      <c r="AH25" s="25">
        <f>VLOOKUP(A25,[2]taxaOcupacaoCOVID19_CAF_2021_6_!$E$4:$O$916,11,0)</f>
        <v>13</v>
      </c>
      <c r="AI25" s="26">
        <f>VLOOKUP(A25,[2]taxaOcupacaoCOVID19_CAF_2021_6_!$E$4:$Q$916,13,0)</f>
        <v>1</v>
      </c>
      <c r="AJ25" s="25">
        <f t="shared" si="1"/>
        <v>40</v>
      </c>
      <c r="AK25" s="20">
        <f t="shared" si="2"/>
        <v>40</v>
      </c>
      <c r="AM25" s="27">
        <f t="shared" si="0"/>
        <v>4.3802628858573573E-3</v>
      </c>
      <c r="AN25" s="9">
        <f t="shared" si="3"/>
        <v>438.02628858573576</v>
      </c>
      <c r="AO25" s="5">
        <v>10</v>
      </c>
      <c r="AP25" s="5">
        <f t="shared" si="4"/>
        <v>440</v>
      </c>
      <c r="AR25" s="7">
        <f t="shared" si="5"/>
        <v>2060</v>
      </c>
      <c r="AS25" s="42">
        <f t="shared" si="6"/>
        <v>44</v>
      </c>
      <c r="AT25" s="5">
        <f>VLOOKUP(G25,'[3]GRADE ATRACURIO 5mL'!$G$6:$AP$374,36,0)</f>
        <v>440</v>
      </c>
      <c r="AU25" s="5" t="b">
        <f t="shared" si="7"/>
        <v>1</v>
      </c>
    </row>
    <row r="26" spans="1:47" ht="25.5" x14ac:dyDescent="0.25">
      <c r="A26" s="43">
        <v>2750546</v>
      </c>
      <c r="B26" s="43">
        <v>53221255002860</v>
      </c>
      <c r="C26" s="44" t="s">
        <v>127</v>
      </c>
      <c r="D26" s="45" t="s">
        <v>82</v>
      </c>
      <c r="E26" s="45" t="s">
        <v>128</v>
      </c>
      <c r="F26" s="45" t="s">
        <v>50</v>
      </c>
      <c r="G26" s="45">
        <v>2172</v>
      </c>
      <c r="H26" s="45" t="s">
        <v>87</v>
      </c>
      <c r="I26" s="23">
        <v>0</v>
      </c>
      <c r="J26" s="23">
        <v>0</v>
      </c>
      <c r="K26" s="23">
        <v>0</v>
      </c>
      <c r="L26" s="24">
        <v>0</v>
      </c>
      <c r="M26" s="24">
        <v>0</v>
      </c>
      <c r="N26" s="24">
        <v>50</v>
      </c>
      <c r="O26" s="23">
        <v>11</v>
      </c>
      <c r="P26" s="23">
        <v>52</v>
      </c>
      <c r="Q26" s="23">
        <v>20</v>
      </c>
      <c r="R26" s="24">
        <v>0</v>
      </c>
      <c r="S26" s="24">
        <v>0</v>
      </c>
      <c r="T26" s="24">
        <v>0</v>
      </c>
      <c r="U26" s="23">
        <v>117</v>
      </c>
      <c r="V26" s="23">
        <v>1320</v>
      </c>
      <c r="W26" s="23">
        <v>200</v>
      </c>
      <c r="X26" s="24">
        <v>0</v>
      </c>
      <c r="Y26" s="24">
        <v>0</v>
      </c>
      <c r="Z26" s="24">
        <v>0</v>
      </c>
      <c r="AA26" s="23">
        <v>18</v>
      </c>
      <c r="AB26" s="23">
        <v>103</v>
      </c>
      <c r="AC26" s="23">
        <v>20</v>
      </c>
      <c r="AD26" s="24">
        <v>1</v>
      </c>
      <c r="AE26" s="24">
        <v>41</v>
      </c>
      <c r="AF26" s="24">
        <v>2</v>
      </c>
      <c r="AG26" s="25">
        <f>VLOOKUP(A26,'[1]15 MAPA DE LEITO (USO CAF)'!$D$2:$I$948,6,0)</f>
        <v>0</v>
      </c>
      <c r="AH26" s="25">
        <f>VLOOKUP(A26,[2]taxaOcupacaoCOVID19_CAF_2021_6_!$E$4:$O$916,11,0)</f>
        <v>0</v>
      </c>
      <c r="AI26" s="26" t="e">
        <f>VLOOKUP(A26,[2]taxaOcupacaoCOVID19_CAF_2021_6_!$E$4:$Q$916,13,0)</f>
        <v>#DIV/0!</v>
      </c>
      <c r="AJ26" s="25">
        <f t="shared" si="1"/>
        <v>0</v>
      </c>
      <c r="AK26" s="20">
        <f>AJ26</f>
        <v>0</v>
      </c>
      <c r="AM26" s="27">
        <f t="shared" si="0"/>
        <v>8.7605257717147155E-5</v>
      </c>
      <c r="AN26" s="9">
        <f t="shared" si="3"/>
        <v>8.7605257717147147</v>
      </c>
      <c r="AO26" s="5">
        <v>10</v>
      </c>
      <c r="AP26" s="5">
        <v>20</v>
      </c>
      <c r="AR26" s="7">
        <f t="shared" si="5"/>
        <v>30</v>
      </c>
      <c r="AS26" s="42">
        <f t="shared" si="6"/>
        <v>2</v>
      </c>
      <c r="AT26" s="5">
        <f>VLOOKUP(G26,'[3]GRADE ATRACURIO 5mL'!$G$6:$AP$374,36,0)</f>
        <v>20</v>
      </c>
      <c r="AU26" s="5" t="b">
        <f t="shared" si="7"/>
        <v>1</v>
      </c>
    </row>
    <row r="27" spans="1:47" ht="51" x14ac:dyDescent="0.25">
      <c r="A27" s="20">
        <v>2755130</v>
      </c>
      <c r="B27" s="20">
        <v>53221255003247</v>
      </c>
      <c r="C27" s="21" t="s">
        <v>129</v>
      </c>
      <c r="D27" s="22" t="s">
        <v>82</v>
      </c>
      <c r="E27" s="22" t="s">
        <v>82</v>
      </c>
      <c r="F27" s="22" t="s">
        <v>50</v>
      </c>
      <c r="G27" s="22">
        <v>2234</v>
      </c>
      <c r="H27" s="22" t="s">
        <v>87</v>
      </c>
      <c r="I27" s="23">
        <v>2800</v>
      </c>
      <c r="J27" s="23">
        <v>337</v>
      </c>
      <c r="K27" s="23">
        <v>2800</v>
      </c>
      <c r="L27" s="24">
        <v>1400</v>
      </c>
      <c r="M27" s="24">
        <v>1071</v>
      </c>
      <c r="N27" s="24">
        <v>1400</v>
      </c>
      <c r="O27" s="23">
        <v>2800</v>
      </c>
      <c r="P27" s="23">
        <v>6129</v>
      </c>
      <c r="Q27" s="23">
        <v>2800</v>
      </c>
      <c r="R27" s="24">
        <v>1400</v>
      </c>
      <c r="S27" s="24">
        <v>1500</v>
      </c>
      <c r="T27" s="24">
        <v>1400</v>
      </c>
      <c r="U27" s="23">
        <v>8873</v>
      </c>
      <c r="V27" s="23">
        <v>7478</v>
      </c>
      <c r="W27" s="23">
        <v>9000</v>
      </c>
      <c r="X27" s="24">
        <v>0</v>
      </c>
      <c r="Y27" s="24">
        <v>0</v>
      </c>
      <c r="Z27" s="24">
        <v>0</v>
      </c>
      <c r="AA27" s="23">
        <v>2144</v>
      </c>
      <c r="AB27" s="23">
        <v>1077</v>
      </c>
      <c r="AC27" s="23">
        <v>1700</v>
      </c>
      <c r="AD27" s="24">
        <v>2800</v>
      </c>
      <c r="AE27" s="24">
        <v>500</v>
      </c>
      <c r="AF27" s="24">
        <v>2800</v>
      </c>
      <c r="AG27" s="25">
        <f>VLOOKUP(A27,'[1]15 MAPA DE LEITO (USO CAF)'!$D$2:$I$948,6,0)</f>
        <v>0</v>
      </c>
      <c r="AH27" s="25">
        <f>VLOOKUP(A27,[2]taxaOcupacaoCOVID19_CAF_2021_6_!$E$4:$O$916,11,0)</f>
        <v>49</v>
      </c>
      <c r="AI27" s="26">
        <f>VLOOKUP(A27,[2]taxaOcupacaoCOVID19_CAF_2021_6_!$E$4:$Q$916,13,0)</f>
        <v>1</v>
      </c>
      <c r="AJ27" s="25">
        <f t="shared" si="1"/>
        <v>49</v>
      </c>
      <c r="AK27" s="20">
        <f t="shared" si="2"/>
        <v>49</v>
      </c>
      <c r="AM27" s="27">
        <f t="shared" si="0"/>
        <v>2.4529472160801204E-3</v>
      </c>
      <c r="AN27" s="9">
        <f t="shared" si="3"/>
        <v>245.29472160801205</v>
      </c>
      <c r="AO27" s="5">
        <v>10</v>
      </c>
      <c r="AP27" s="5">
        <f t="shared" si="4"/>
        <v>250</v>
      </c>
      <c r="AR27" s="7">
        <f t="shared" si="5"/>
        <v>1150</v>
      </c>
      <c r="AS27" s="42">
        <f t="shared" si="6"/>
        <v>25</v>
      </c>
      <c r="AT27" s="5">
        <f>VLOOKUP(G27,'[3]GRADE ATRACURIO 5mL'!$G$6:$AP$374,36,0)</f>
        <v>250</v>
      </c>
      <c r="AU27" s="5" t="b">
        <f t="shared" si="7"/>
        <v>1</v>
      </c>
    </row>
    <row r="28" spans="1:47" ht="25.5" x14ac:dyDescent="0.25">
      <c r="A28" s="20">
        <v>2790602</v>
      </c>
      <c r="B28" s="20">
        <v>46230439000373</v>
      </c>
      <c r="C28" s="21" t="s">
        <v>130</v>
      </c>
      <c r="D28" s="22" t="s">
        <v>84</v>
      </c>
      <c r="E28" s="22" t="s">
        <v>84</v>
      </c>
      <c r="F28" s="22" t="s">
        <v>50</v>
      </c>
      <c r="G28" s="22">
        <v>1683</v>
      </c>
      <c r="H28" s="22" t="s">
        <v>87</v>
      </c>
      <c r="I28" s="23">
        <v>200</v>
      </c>
      <c r="J28" s="23">
        <v>25</v>
      </c>
      <c r="K28" s="23">
        <v>400</v>
      </c>
      <c r="L28" s="24">
        <v>1000</v>
      </c>
      <c r="M28" s="24">
        <v>25</v>
      </c>
      <c r="N28" s="24">
        <v>2000</v>
      </c>
      <c r="O28" s="23">
        <v>1000</v>
      </c>
      <c r="P28" s="23">
        <v>0</v>
      </c>
      <c r="Q28" s="23">
        <v>2000</v>
      </c>
      <c r="R28" s="24">
        <v>8000</v>
      </c>
      <c r="S28" s="24">
        <v>1655</v>
      </c>
      <c r="T28" s="24">
        <v>16000</v>
      </c>
      <c r="U28" s="23">
        <v>10000</v>
      </c>
      <c r="V28" s="23">
        <v>307</v>
      </c>
      <c r="W28" s="23">
        <v>20000</v>
      </c>
      <c r="X28" s="24">
        <v>0</v>
      </c>
      <c r="Y28" s="24">
        <v>0</v>
      </c>
      <c r="Z28" s="24">
        <v>0</v>
      </c>
      <c r="AA28" s="23">
        <v>5000</v>
      </c>
      <c r="AB28" s="23">
        <v>6</v>
      </c>
      <c r="AC28" s="23">
        <v>10000</v>
      </c>
      <c r="AD28" s="24">
        <v>6500</v>
      </c>
      <c r="AE28" s="24">
        <v>1581</v>
      </c>
      <c r="AF28" s="24">
        <v>13000</v>
      </c>
      <c r="AG28" s="25">
        <f>VLOOKUP(A28,'[1]15 MAPA DE LEITO (USO CAF)'!$D$2:$I$948,6,0)</f>
        <v>66</v>
      </c>
      <c r="AH28" s="25">
        <f>VLOOKUP(A28,[2]taxaOcupacaoCOVID19_CAF_2021_6_!$E$4:$O$916,11,0)</f>
        <v>61</v>
      </c>
      <c r="AI28" s="26">
        <f>VLOOKUP(A28,[2]taxaOcupacaoCOVID19_CAF_2021_6_!$E$4:$Q$916,13,0)</f>
        <v>1</v>
      </c>
      <c r="AJ28" s="25">
        <f t="shared" si="1"/>
        <v>66</v>
      </c>
      <c r="AK28" s="20">
        <f t="shared" si="2"/>
        <v>66</v>
      </c>
      <c r="AM28" s="27">
        <f t="shared" si="0"/>
        <v>3.5042103086858861E-3</v>
      </c>
      <c r="AN28" s="9">
        <f t="shared" si="3"/>
        <v>350.42103086858862</v>
      </c>
      <c r="AO28" s="5">
        <v>10</v>
      </c>
      <c r="AP28" s="5">
        <f t="shared" si="4"/>
        <v>350</v>
      </c>
      <c r="AR28" s="7">
        <f t="shared" si="5"/>
        <v>1650</v>
      </c>
      <c r="AS28" s="42">
        <f t="shared" si="6"/>
        <v>35</v>
      </c>
      <c r="AT28" s="5">
        <f>VLOOKUP(G28,'[3]GRADE ATRACURIO 5mL'!$G$6:$AP$374,36,0)</f>
        <v>350</v>
      </c>
      <c r="AU28" s="5" t="b">
        <f t="shared" si="7"/>
        <v>1</v>
      </c>
    </row>
    <row r="29" spans="1:47" ht="25.5" x14ac:dyDescent="0.25">
      <c r="A29" s="20">
        <v>2792141</v>
      </c>
      <c r="B29" s="20">
        <v>61687356002183</v>
      </c>
      <c r="C29" s="21" t="s">
        <v>131</v>
      </c>
      <c r="D29" s="22" t="s">
        <v>48</v>
      </c>
      <c r="E29" s="22" t="s">
        <v>132</v>
      </c>
      <c r="F29" s="22" t="s">
        <v>50</v>
      </c>
      <c r="G29" s="22">
        <v>1963</v>
      </c>
      <c r="H29" s="22" t="s">
        <v>87</v>
      </c>
      <c r="I29" s="23">
        <v>1500</v>
      </c>
      <c r="J29" s="23">
        <v>27</v>
      </c>
      <c r="K29" s="23">
        <v>1500</v>
      </c>
      <c r="L29" s="24">
        <v>750</v>
      </c>
      <c r="M29" s="24">
        <v>38</v>
      </c>
      <c r="N29" s="24">
        <v>750</v>
      </c>
      <c r="O29" s="23">
        <v>2100</v>
      </c>
      <c r="P29" s="23">
        <v>440</v>
      </c>
      <c r="Q29" s="23">
        <v>500</v>
      </c>
      <c r="R29" s="24">
        <v>1050</v>
      </c>
      <c r="S29" s="24">
        <v>5</v>
      </c>
      <c r="T29" s="24">
        <v>300</v>
      </c>
      <c r="U29" s="23">
        <v>8000</v>
      </c>
      <c r="V29" s="23">
        <v>110</v>
      </c>
      <c r="W29" s="23">
        <v>16000</v>
      </c>
      <c r="X29" s="24">
        <v>250</v>
      </c>
      <c r="Y29" s="24">
        <v>0</v>
      </c>
      <c r="Z29" s="24">
        <v>500</v>
      </c>
      <c r="AA29" s="23">
        <v>2700</v>
      </c>
      <c r="AB29" s="23">
        <v>491</v>
      </c>
      <c r="AC29" s="23">
        <v>5400</v>
      </c>
      <c r="AD29" s="24">
        <v>3500</v>
      </c>
      <c r="AE29" s="24">
        <v>1096</v>
      </c>
      <c r="AF29" s="24">
        <v>7000</v>
      </c>
      <c r="AG29" s="25">
        <f>VLOOKUP(A29,'[1]15 MAPA DE LEITO (USO CAF)'!$D$2:$I$948,6,0)</f>
        <v>0</v>
      </c>
      <c r="AH29" s="25">
        <f>VLOOKUP(A29,[2]taxaOcupacaoCOVID19_CAF_2021_6_!$E$4:$O$916,11,0)</f>
        <v>31</v>
      </c>
      <c r="AI29" s="26">
        <f>VLOOKUP(A29,[2]taxaOcupacaoCOVID19_CAF_2021_6_!$E$4:$Q$916,13,0)</f>
        <v>0.74193548387096775</v>
      </c>
      <c r="AJ29" s="25">
        <f t="shared" si="1"/>
        <v>31</v>
      </c>
      <c r="AK29" s="20">
        <f t="shared" si="2"/>
        <v>23</v>
      </c>
      <c r="AM29" s="27">
        <f t="shared" si="0"/>
        <v>1.3140788657572072E-3</v>
      </c>
      <c r="AN29" s="9">
        <f t="shared" si="3"/>
        <v>131.40788657572071</v>
      </c>
      <c r="AO29" s="5">
        <v>10</v>
      </c>
      <c r="AP29" s="5">
        <f t="shared" si="4"/>
        <v>130</v>
      </c>
      <c r="AR29" s="7">
        <f t="shared" si="5"/>
        <v>620</v>
      </c>
      <c r="AS29" s="42">
        <f t="shared" si="6"/>
        <v>13</v>
      </c>
      <c r="AT29" s="5">
        <f>VLOOKUP(G29,'[3]GRADE ATRACURIO 5mL'!$G$6:$AP$374,36,0)</f>
        <v>130</v>
      </c>
      <c r="AU29" s="5" t="b">
        <f t="shared" si="7"/>
        <v>1</v>
      </c>
    </row>
    <row r="30" spans="1:47" ht="38.25" x14ac:dyDescent="0.25">
      <c r="A30" s="20">
        <v>2792168</v>
      </c>
      <c r="B30" s="20">
        <v>66518267002550</v>
      </c>
      <c r="C30" s="21" t="s">
        <v>133</v>
      </c>
      <c r="D30" s="22" t="s">
        <v>48</v>
      </c>
      <c r="E30" s="22" t="s">
        <v>134</v>
      </c>
      <c r="F30" s="22" t="s">
        <v>50</v>
      </c>
      <c r="G30" s="22">
        <v>1702</v>
      </c>
      <c r="H30" s="22" t="s">
        <v>87</v>
      </c>
      <c r="I30" s="23">
        <v>0</v>
      </c>
      <c r="J30" s="23">
        <v>0</v>
      </c>
      <c r="K30" s="23">
        <v>0</v>
      </c>
      <c r="L30" s="24">
        <v>3510</v>
      </c>
      <c r="M30" s="24">
        <v>124</v>
      </c>
      <c r="N30" s="24">
        <v>3000</v>
      </c>
      <c r="O30" s="23">
        <v>0</v>
      </c>
      <c r="P30" s="23">
        <v>0</v>
      </c>
      <c r="Q30" s="23">
        <v>0</v>
      </c>
      <c r="R30" s="24">
        <v>0</v>
      </c>
      <c r="S30" s="24">
        <v>0</v>
      </c>
      <c r="T30" s="24">
        <v>0</v>
      </c>
      <c r="U30" s="23">
        <v>8100</v>
      </c>
      <c r="V30" s="23">
        <v>0</v>
      </c>
      <c r="W30" s="23">
        <v>16200</v>
      </c>
      <c r="X30" s="24">
        <v>0</v>
      </c>
      <c r="Y30" s="24">
        <v>0</v>
      </c>
      <c r="Z30" s="24">
        <v>0</v>
      </c>
      <c r="AA30" s="23">
        <v>6000</v>
      </c>
      <c r="AB30" s="23">
        <v>0</v>
      </c>
      <c r="AC30" s="23">
        <v>12000</v>
      </c>
      <c r="AD30" s="24">
        <v>3500</v>
      </c>
      <c r="AE30" s="24">
        <v>793</v>
      </c>
      <c r="AF30" s="24">
        <v>7000</v>
      </c>
      <c r="AG30" s="25">
        <f>VLOOKUP(A30,'[1]15 MAPA DE LEITO (USO CAF)'!$D$2:$I$948,6,0)</f>
        <v>40</v>
      </c>
      <c r="AH30" s="25">
        <f>VLOOKUP(A30,[2]taxaOcupacaoCOVID19_CAF_2021_6_!$E$4:$O$916,11,0)</f>
        <v>20</v>
      </c>
      <c r="AI30" s="26">
        <f>VLOOKUP(A30,[2]taxaOcupacaoCOVID19_CAF_2021_6_!$E$4:$Q$916,13,0)</f>
        <v>1</v>
      </c>
      <c r="AJ30" s="25">
        <f t="shared" si="1"/>
        <v>40</v>
      </c>
      <c r="AK30" s="20">
        <f t="shared" si="2"/>
        <v>40</v>
      </c>
      <c r="AM30" s="27">
        <f t="shared" si="0"/>
        <v>5.2563154630288289E-3</v>
      </c>
      <c r="AN30" s="9">
        <f t="shared" si="3"/>
        <v>525.63154630288284</v>
      </c>
      <c r="AO30" s="5">
        <v>10</v>
      </c>
      <c r="AP30" s="5">
        <f t="shared" si="4"/>
        <v>530</v>
      </c>
      <c r="AR30" s="7">
        <f t="shared" si="5"/>
        <v>2470</v>
      </c>
      <c r="AS30" s="42">
        <f t="shared" si="6"/>
        <v>53</v>
      </c>
      <c r="AT30" s="5">
        <f>VLOOKUP(G30,'[3]GRADE ATRACURIO 5mL'!$G$6:$AP$374,36,0)</f>
        <v>530</v>
      </c>
      <c r="AU30" s="5" t="b">
        <f t="shared" si="7"/>
        <v>1</v>
      </c>
    </row>
    <row r="31" spans="1:47" ht="38.25" x14ac:dyDescent="0.25">
      <c r="A31" s="20">
        <v>2792176</v>
      </c>
      <c r="B31" s="20">
        <v>61687356001454</v>
      </c>
      <c r="C31" s="21" t="s">
        <v>135</v>
      </c>
      <c r="D31" s="22" t="s">
        <v>48</v>
      </c>
      <c r="E31" s="22" t="s">
        <v>136</v>
      </c>
      <c r="F31" s="22" t="s">
        <v>50</v>
      </c>
      <c r="G31" s="22">
        <v>1685</v>
      </c>
      <c r="H31" s="22" t="s">
        <v>87</v>
      </c>
      <c r="I31" s="23">
        <v>0</v>
      </c>
      <c r="J31" s="23">
        <v>0</v>
      </c>
      <c r="K31" s="23">
        <v>0</v>
      </c>
      <c r="L31" s="24">
        <v>6900</v>
      </c>
      <c r="M31" s="24">
        <v>0</v>
      </c>
      <c r="N31" s="24">
        <v>13800</v>
      </c>
      <c r="O31" s="23">
        <v>0</v>
      </c>
      <c r="P31" s="23">
        <v>0</v>
      </c>
      <c r="Q31" s="23">
        <v>0</v>
      </c>
      <c r="R31" s="24">
        <v>0</v>
      </c>
      <c r="S31" s="24">
        <v>0</v>
      </c>
      <c r="T31" s="24">
        <v>0</v>
      </c>
      <c r="U31" s="23">
        <v>6660</v>
      </c>
      <c r="V31" s="23">
        <v>0</v>
      </c>
      <c r="W31" s="23">
        <v>13200</v>
      </c>
      <c r="X31" s="24">
        <v>0</v>
      </c>
      <c r="Y31" s="24">
        <v>0</v>
      </c>
      <c r="Z31" s="24">
        <v>0</v>
      </c>
      <c r="AA31" s="23">
        <v>3990</v>
      </c>
      <c r="AB31" s="23">
        <v>0</v>
      </c>
      <c r="AC31" s="23">
        <v>8000</v>
      </c>
      <c r="AD31" s="24">
        <v>4410</v>
      </c>
      <c r="AE31" s="24">
        <v>0</v>
      </c>
      <c r="AF31" s="24">
        <v>8800</v>
      </c>
      <c r="AG31" s="25">
        <f>VLOOKUP(A31,'[1]15 MAPA DE LEITO (USO CAF)'!$D$2:$I$948,6,0)</f>
        <v>30</v>
      </c>
      <c r="AH31" s="25">
        <f>VLOOKUP(A31,[2]taxaOcupacaoCOVID19_CAF_2021_6_!$E$4:$O$916,11,0)</f>
        <v>31</v>
      </c>
      <c r="AI31" s="26">
        <f>VLOOKUP(A31,[2]taxaOcupacaoCOVID19_CAF_2021_6_!$E$4:$Q$916,13,0)</f>
        <v>1</v>
      </c>
      <c r="AJ31" s="25">
        <f t="shared" si="1"/>
        <v>31</v>
      </c>
      <c r="AK31" s="20">
        <f t="shared" si="2"/>
        <v>31</v>
      </c>
      <c r="AM31" s="27">
        <f t="shared" si="0"/>
        <v>2.4179051129932613E-2</v>
      </c>
      <c r="AN31" s="9">
        <f t="shared" si="3"/>
        <v>2417.9051129932614</v>
      </c>
      <c r="AO31" s="5">
        <v>10</v>
      </c>
      <c r="AP31" s="5">
        <f t="shared" si="4"/>
        <v>2420</v>
      </c>
      <c r="AR31" s="7">
        <f t="shared" si="5"/>
        <v>11380</v>
      </c>
      <c r="AS31" s="42">
        <f t="shared" si="6"/>
        <v>242</v>
      </c>
      <c r="AT31" s="5">
        <f>VLOOKUP(G31,'[3]GRADE ATRACURIO 5mL'!$G$6:$AP$374,36,0)</f>
        <v>2420</v>
      </c>
      <c r="AU31" s="5" t="b">
        <f t="shared" si="7"/>
        <v>1</v>
      </c>
    </row>
    <row r="32" spans="1:47" ht="38.25" x14ac:dyDescent="0.25">
      <c r="A32" s="20">
        <v>6236596</v>
      </c>
      <c r="B32" s="20">
        <v>53221255003166</v>
      </c>
      <c r="C32" s="21" t="s">
        <v>141</v>
      </c>
      <c r="D32" s="22" t="s">
        <v>142</v>
      </c>
      <c r="E32" s="22" t="s">
        <v>143</v>
      </c>
      <c r="F32" s="22" t="s">
        <v>50</v>
      </c>
      <c r="G32" s="22">
        <v>2275</v>
      </c>
      <c r="H32" s="22" t="s">
        <v>87</v>
      </c>
      <c r="I32" s="23">
        <v>200</v>
      </c>
      <c r="J32" s="23">
        <v>0</v>
      </c>
      <c r="K32" s="23">
        <v>400</v>
      </c>
      <c r="L32" s="24">
        <v>300</v>
      </c>
      <c r="M32" s="24">
        <v>0</v>
      </c>
      <c r="N32" s="24">
        <v>600</v>
      </c>
      <c r="O32" s="23">
        <v>400</v>
      </c>
      <c r="P32" s="23">
        <v>253</v>
      </c>
      <c r="Q32" s="23">
        <v>800</v>
      </c>
      <c r="R32" s="24">
        <v>400</v>
      </c>
      <c r="S32" s="24">
        <v>0</v>
      </c>
      <c r="T32" s="24">
        <v>800</v>
      </c>
      <c r="U32" s="23">
        <v>2000</v>
      </c>
      <c r="V32" s="23">
        <v>166</v>
      </c>
      <c r="W32" s="23">
        <v>4000</v>
      </c>
      <c r="X32" s="24">
        <v>50</v>
      </c>
      <c r="Y32" s="24">
        <v>0</v>
      </c>
      <c r="Z32" s="24">
        <v>100</v>
      </c>
      <c r="AA32" s="23">
        <v>500</v>
      </c>
      <c r="AB32" s="23">
        <v>280</v>
      </c>
      <c r="AC32" s="23">
        <v>1000</v>
      </c>
      <c r="AD32" s="24">
        <v>2800</v>
      </c>
      <c r="AE32" s="24">
        <v>0</v>
      </c>
      <c r="AF32" s="24">
        <v>5600</v>
      </c>
      <c r="AG32" s="25">
        <f>VLOOKUP(A32,'[1]15 MAPA DE LEITO (USO CAF)'!$D$2:$I$948,6,0)</f>
        <v>16</v>
      </c>
      <c r="AH32" s="25">
        <f>VLOOKUP(A32,[2]taxaOcupacaoCOVID19_CAF_2021_6_!$E$4:$O$916,11,0)</f>
        <v>8</v>
      </c>
      <c r="AI32" s="26">
        <f>VLOOKUP(A32,[2]taxaOcupacaoCOVID19_CAF_2021_6_!$E$4:$Q$916,13,0)</f>
        <v>1</v>
      </c>
      <c r="AJ32" s="25">
        <f t="shared" si="1"/>
        <v>16</v>
      </c>
      <c r="AK32" s="20">
        <f t="shared" si="2"/>
        <v>16</v>
      </c>
      <c r="AM32" s="27">
        <f t="shared" si="0"/>
        <v>1.0512630926057659E-3</v>
      </c>
      <c r="AN32" s="9">
        <f t="shared" si="3"/>
        <v>105.12630926057659</v>
      </c>
      <c r="AO32" s="5">
        <v>10</v>
      </c>
      <c r="AP32" s="5">
        <f t="shared" si="4"/>
        <v>110</v>
      </c>
      <c r="AR32" s="7">
        <f t="shared" si="5"/>
        <v>490</v>
      </c>
      <c r="AS32" s="42">
        <f t="shared" si="6"/>
        <v>11</v>
      </c>
      <c r="AT32" s="5">
        <f>VLOOKUP(G32,'[3]GRADE ATRACURIO 5mL'!$G$6:$AP$374,36,0)</f>
        <v>110</v>
      </c>
      <c r="AU32" s="5" t="b">
        <f t="shared" si="7"/>
        <v>1</v>
      </c>
    </row>
    <row r="33" spans="1:47" ht="38.25" x14ac:dyDescent="0.25">
      <c r="A33" s="20">
        <v>6878687</v>
      </c>
      <c r="B33" s="20">
        <v>66518267002470</v>
      </c>
      <c r="C33" s="21" t="s">
        <v>144</v>
      </c>
      <c r="D33" s="22" t="s">
        <v>48</v>
      </c>
      <c r="E33" s="22" t="s">
        <v>81</v>
      </c>
      <c r="F33" s="22" t="s">
        <v>50</v>
      </c>
      <c r="G33" s="22">
        <v>2170</v>
      </c>
      <c r="H33" s="22" t="s">
        <v>87</v>
      </c>
      <c r="I33" s="23">
        <v>300</v>
      </c>
      <c r="J33" s="23">
        <v>25</v>
      </c>
      <c r="K33" s="23">
        <v>600</v>
      </c>
      <c r="L33" s="24">
        <v>501</v>
      </c>
      <c r="M33" s="24">
        <v>50</v>
      </c>
      <c r="N33" s="24">
        <v>1000</v>
      </c>
      <c r="O33" s="23">
        <v>0</v>
      </c>
      <c r="P33" s="23">
        <v>0</v>
      </c>
      <c r="Q33" s="23">
        <v>0</v>
      </c>
      <c r="R33" s="24">
        <v>0</v>
      </c>
      <c r="S33" s="24">
        <v>0</v>
      </c>
      <c r="T33" s="24">
        <v>0</v>
      </c>
      <c r="U33" s="23">
        <v>3100</v>
      </c>
      <c r="V33" s="23">
        <v>1814</v>
      </c>
      <c r="W33" s="23">
        <v>6000</v>
      </c>
      <c r="X33" s="24">
        <v>0</v>
      </c>
      <c r="Y33" s="24">
        <v>0</v>
      </c>
      <c r="Z33" s="24">
        <v>0</v>
      </c>
      <c r="AA33" s="23">
        <v>5025</v>
      </c>
      <c r="AB33" s="23">
        <v>162</v>
      </c>
      <c r="AC33" s="23">
        <v>10000</v>
      </c>
      <c r="AD33" s="24">
        <v>365</v>
      </c>
      <c r="AE33" s="24">
        <v>95</v>
      </c>
      <c r="AF33" s="24">
        <v>700</v>
      </c>
      <c r="AG33" s="25">
        <f>VLOOKUP(A33,'[1]15 MAPA DE LEITO (USO CAF)'!$D$2:$I$948,6,0)</f>
        <v>31</v>
      </c>
      <c r="AH33" s="25">
        <f>VLOOKUP(A33,[2]taxaOcupacaoCOVID19_CAF_2021_6_!$E$4:$O$916,11,0)</f>
        <v>20</v>
      </c>
      <c r="AI33" s="26">
        <f>VLOOKUP(A33,[2]taxaOcupacaoCOVID19_CAF_2021_6_!$E$4:$Q$916,13,0)</f>
        <v>0.85</v>
      </c>
      <c r="AJ33" s="25">
        <f t="shared" si="1"/>
        <v>31</v>
      </c>
      <c r="AK33" s="20">
        <f t="shared" si="2"/>
        <v>26.349999999999998</v>
      </c>
      <c r="AM33" s="27">
        <f t="shared" si="0"/>
        <v>1.7521051543429431E-3</v>
      </c>
      <c r="AN33" s="9">
        <f t="shared" si="3"/>
        <v>175.21051543429431</v>
      </c>
      <c r="AO33" s="5">
        <v>10</v>
      </c>
      <c r="AP33" s="5">
        <f t="shared" si="4"/>
        <v>180</v>
      </c>
      <c r="AR33" s="7">
        <f t="shared" si="5"/>
        <v>820</v>
      </c>
      <c r="AS33" s="42">
        <f t="shared" si="6"/>
        <v>18</v>
      </c>
      <c r="AT33" s="5">
        <f>VLOOKUP(G33,'[3]GRADE ATRACURIO 5mL'!$G$6:$AP$374,36,0)</f>
        <v>180</v>
      </c>
      <c r="AU33" s="5" t="b">
        <f t="shared" si="7"/>
        <v>1</v>
      </c>
    </row>
    <row r="34" spans="1:47" ht="63.75" x14ac:dyDescent="0.25">
      <c r="A34" s="20">
        <v>9491252</v>
      </c>
      <c r="B34" s="20">
        <v>46374500027041</v>
      </c>
      <c r="C34" s="21" t="s">
        <v>150</v>
      </c>
      <c r="D34" s="22" t="s">
        <v>90</v>
      </c>
      <c r="E34" s="22" t="s">
        <v>151</v>
      </c>
      <c r="F34" s="22" t="s">
        <v>50</v>
      </c>
      <c r="G34" s="22">
        <v>1964</v>
      </c>
      <c r="H34" s="22" t="s">
        <v>87</v>
      </c>
      <c r="I34" s="23">
        <v>282</v>
      </c>
      <c r="J34" s="23">
        <v>0</v>
      </c>
      <c r="K34" s="23">
        <v>564</v>
      </c>
      <c r="L34" s="24">
        <v>141</v>
      </c>
      <c r="M34" s="24">
        <v>70</v>
      </c>
      <c r="N34" s="24">
        <v>282</v>
      </c>
      <c r="O34" s="23">
        <v>0</v>
      </c>
      <c r="P34" s="23">
        <v>0</v>
      </c>
      <c r="Q34" s="23">
        <v>0</v>
      </c>
      <c r="R34" s="24">
        <v>0</v>
      </c>
      <c r="S34" s="24">
        <v>0</v>
      </c>
      <c r="T34" s="24">
        <v>0</v>
      </c>
      <c r="U34" s="23">
        <v>454</v>
      </c>
      <c r="V34" s="23">
        <v>2165</v>
      </c>
      <c r="W34" s="23">
        <v>454</v>
      </c>
      <c r="X34" s="24">
        <v>0</v>
      </c>
      <c r="Y34" s="24">
        <v>0</v>
      </c>
      <c r="Z34" s="24">
        <v>0</v>
      </c>
      <c r="AA34" s="23">
        <v>364</v>
      </c>
      <c r="AB34" s="23">
        <v>1933</v>
      </c>
      <c r="AC34" s="23">
        <v>364</v>
      </c>
      <c r="AD34" s="24">
        <v>874</v>
      </c>
      <c r="AE34" s="24">
        <v>680</v>
      </c>
      <c r="AF34" s="24">
        <v>1748</v>
      </c>
      <c r="AG34" s="25">
        <f>VLOOKUP(A34,'[1]15 MAPA DE LEITO (USO CAF)'!$D$2:$I$948,6,0)</f>
        <v>0</v>
      </c>
      <c r="AH34" s="25">
        <f>VLOOKUP(A34,[2]taxaOcupacaoCOVID19_CAF_2021_6_!$E$4:$O$916,11,0)</f>
        <v>25</v>
      </c>
      <c r="AI34" s="26">
        <f>VLOOKUP(A34,[2]taxaOcupacaoCOVID19_CAF_2021_6_!$E$4:$Q$916,13,0)</f>
        <v>0.96</v>
      </c>
      <c r="AJ34" s="25">
        <f t="shared" ref="AJ34:AJ60" si="8">IF(AG34&gt;AH34,AG34,AH34)</f>
        <v>25</v>
      </c>
      <c r="AK34" s="20">
        <f t="shared" ref="AK34:AK60" si="9">AJ34*AI34</f>
        <v>24</v>
      </c>
      <c r="AM34" s="27">
        <f t="shared" si="0"/>
        <v>4.9409365352470996E-4</v>
      </c>
      <c r="AN34" s="9">
        <f t="shared" ref="AN34:AN61" si="10">AM34*$F$2</f>
        <v>49.409365352470999</v>
      </c>
      <c r="AO34" s="5">
        <v>10</v>
      </c>
      <c r="AP34" s="5">
        <f t="shared" ref="AP34:AP61" si="11">MROUND(AN34,AO34)</f>
        <v>50</v>
      </c>
      <c r="AR34" s="7">
        <f t="shared" ref="AR34:AR61" si="12">N34-AP34</f>
        <v>232</v>
      </c>
      <c r="AS34" s="42">
        <f t="shared" si="6"/>
        <v>5</v>
      </c>
      <c r="AT34" s="5">
        <f>VLOOKUP(G34,'[3]GRADE ATRACURIO 5mL'!$G$6:$AP$374,36,0)</f>
        <v>50</v>
      </c>
      <c r="AU34" s="5" t="b">
        <f t="shared" si="7"/>
        <v>1</v>
      </c>
    </row>
    <row r="35" spans="1:47" ht="51" x14ac:dyDescent="0.25">
      <c r="A35" s="20">
        <v>9556095</v>
      </c>
      <c r="B35" s="20">
        <v>3969808001222</v>
      </c>
      <c r="C35" s="21" t="s">
        <v>152</v>
      </c>
      <c r="D35" s="22" t="s">
        <v>105</v>
      </c>
      <c r="E35" s="22" t="s">
        <v>105</v>
      </c>
      <c r="F35" s="22" t="s">
        <v>50</v>
      </c>
      <c r="G35" s="22">
        <v>1706</v>
      </c>
      <c r="H35" s="22" t="s">
        <v>87</v>
      </c>
      <c r="I35" s="23">
        <v>100</v>
      </c>
      <c r="J35" s="23">
        <v>0</v>
      </c>
      <c r="K35" s="23">
        <v>200</v>
      </c>
      <c r="L35" s="24">
        <v>50</v>
      </c>
      <c r="M35" s="24">
        <v>0</v>
      </c>
      <c r="N35" s="24">
        <v>100</v>
      </c>
      <c r="O35" s="23">
        <v>100</v>
      </c>
      <c r="P35" s="23">
        <v>0</v>
      </c>
      <c r="Q35" s="23">
        <v>200</v>
      </c>
      <c r="R35" s="24">
        <v>50</v>
      </c>
      <c r="S35" s="24">
        <v>0</v>
      </c>
      <c r="T35" s="24">
        <v>100</v>
      </c>
      <c r="U35" s="23">
        <v>4947</v>
      </c>
      <c r="V35" s="23">
        <v>8939</v>
      </c>
      <c r="W35" s="23">
        <v>3629</v>
      </c>
      <c r="X35" s="24">
        <v>0</v>
      </c>
      <c r="Y35" s="24">
        <v>0</v>
      </c>
      <c r="Z35" s="24">
        <v>0</v>
      </c>
      <c r="AA35" s="23">
        <v>3479</v>
      </c>
      <c r="AB35" s="23">
        <v>1777</v>
      </c>
      <c r="AC35" s="23">
        <v>6921</v>
      </c>
      <c r="AD35" s="24">
        <v>1238</v>
      </c>
      <c r="AE35" s="24">
        <v>732</v>
      </c>
      <c r="AF35" s="24">
        <v>2363</v>
      </c>
      <c r="AG35" s="25">
        <f>VLOOKUP(A35,'[1]15 MAPA DE LEITO (USO CAF)'!$D$2:$I$948,6,0)</f>
        <v>0</v>
      </c>
      <c r="AH35" s="25">
        <f>VLOOKUP(A35,[2]taxaOcupacaoCOVID19_CAF_2021_6_!$E$4:$O$916,11,0)</f>
        <v>30</v>
      </c>
      <c r="AI35" s="26">
        <f>VLOOKUP(A35,[2]taxaOcupacaoCOVID19_CAF_2021_6_!$E$4:$Q$916,13,0)</f>
        <v>0.93333333333333335</v>
      </c>
      <c r="AJ35" s="25">
        <f t="shared" si="8"/>
        <v>30</v>
      </c>
      <c r="AK35" s="20">
        <f t="shared" si="9"/>
        <v>28</v>
      </c>
      <c r="AM35" s="27">
        <f t="shared" si="0"/>
        <v>1.7521051543429431E-4</v>
      </c>
      <c r="AN35" s="9">
        <f t="shared" si="10"/>
        <v>17.521051543429429</v>
      </c>
      <c r="AO35" s="5">
        <v>10</v>
      </c>
      <c r="AP35" s="5">
        <f t="shared" si="11"/>
        <v>20</v>
      </c>
      <c r="AR35" s="7">
        <f t="shared" si="12"/>
        <v>80</v>
      </c>
      <c r="AS35" s="42">
        <f t="shared" si="6"/>
        <v>2</v>
      </c>
      <c r="AT35" s="5">
        <f>VLOOKUP(G35,'[3]GRADE ATRACURIO 5mL'!$G$6:$AP$374,36,0)</f>
        <v>20</v>
      </c>
      <c r="AU35" s="5" t="b">
        <f t="shared" si="7"/>
        <v>1</v>
      </c>
    </row>
    <row r="36" spans="1:47" ht="63.75" x14ac:dyDescent="0.25">
      <c r="A36" s="20">
        <v>2078511</v>
      </c>
      <c r="B36" s="20">
        <v>53221255003409</v>
      </c>
      <c r="C36" s="21" t="s">
        <v>156</v>
      </c>
      <c r="D36" s="22" t="s">
        <v>71</v>
      </c>
      <c r="E36" s="22" t="s">
        <v>157</v>
      </c>
      <c r="F36" s="22" t="s">
        <v>50</v>
      </c>
      <c r="G36" s="22">
        <v>2212</v>
      </c>
      <c r="H36" s="22" t="s">
        <v>154</v>
      </c>
      <c r="I36" s="23">
        <v>200</v>
      </c>
      <c r="J36" s="23">
        <v>0</v>
      </c>
      <c r="K36" s="23">
        <v>400</v>
      </c>
      <c r="L36" s="24">
        <v>1250</v>
      </c>
      <c r="M36" s="24">
        <v>113</v>
      </c>
      <c r="N36" s="24">
        <v>2500</v>
      </c>
      <c r="O36" s="23">
        <v>200</v>
      </c>
      <c r="P36" s="23">
        <v>0</v>
      </c>
      <c r="Q36" s="23">
        <v>400</v>
      </c>
      <c r="R36" s="24">
        <v>900</v>
      </c>
      <c r="S36" s="24">
        <v>0</v>
      </c>
      <c r="T36" s="24">
        <v>1800</v>
      </c>
      <c r="U36" s="23">
        <v>2152</v>
      </c>
      <c r="V36" s="23">
        <v>227</v>
      </c>
      <c r="W36" s="23">
        <v>4300</v>
      </c>
      <c r="X36" s="24">
        <v>250</v>
      </c>
      <c r="Y36" s="24">
        <v>0</v>
      </c>
      <c r="Z36" s="24">
        <v>500</v>
      </c>
      <c r="AA36" s="23">
        <v>3750</v>
      </c>
      <c r="AB36" s="23">
        <v>74</v>
      </c>
      <c r="AC36" s="23">
        <v>2000</v>
      </c>
      <c r="AD36" s="24">
        <v>1350</v>
      </c>
      <c r="AE36" s="24">
        <v>0</v>
      </c>
      <c r="AF36" s="24">
        <v>2700</v>
      </c>
      <c r="AG36" s="25">
        <f>VLOOKUP(A36,'[1]15 MAPA DE LEITO (USO CAF)'!$D$2:$I$948,6,0)</f>
        <v>0</v>
      </c>
      <c r="AH36" s="25">
        <f>VLOOKUP(A36,[2]taxaOcupacaoCOVID19_CAF_2021_6_!$E$4:$O$916,11,0)</f>
        <v>16</v>
      </c>
      <c r="AI36" s="26">
        <f>VLOOKUP(A36,[2]taxaOcupacaoCOVID19_CAF_2021_6_!$E$4:$Q$916,13,0)</f>
        <v>0.6875</v>
      </c>
      <c r="AJ36" s="25">
        <f t="shared" si="8"/>
        <v>16</v>
      </c>
      <c r="AK36" s="20">
        <f t="shared" si="9"/>
        <v>11</v>
      </c>
      <c r="AM36" s="27">
        <f t="shared" si="0"/>
        <v>4.3802628858573573E-3</v>
      </c>
      <c r="AN36" s="9">
        <f t="shared" si="10"/>
        <v>438.02628858573576</v>
      </c>
      <c r="AO36" s="5">
        <v>10</v>
      </c>
      <c r="AP36" s="5">
        <f t="shared" si="11"/>
        <v>440</v>
      </c>
      <c r="AR36" s="7">
        <f t="shared" si="12"/>
        <v>2060</v>
      </c>
      <c r="AS36" s="42">
        <f t="shared" si="6"/>
        <v>44</v>
      </c>
      <c r="AT36" s="5">
        <f>VLOOKUP(G36,'[3]GRADE ATRACURIO 5mL'!$G$6:$AP$374,36,0)</f>
        <v>440</v>
      </c>
      <c r="AU36" s="5" t="b">
        <f t="shared" si="7"/>
        <v>1</v>
      </c>
    </row>
    <row r="37" spans="1:47" ht="51" x14ac:dyDescent="0.25">
      <c r="A37" s="20">
        <v>2078775</v>
      </c>
      <c r="B37" s="20">
        <v>43751502000167</v>
      </c>
      <c r="C37" s="21" t="s">
        <v>158</v>
      </c>
      <c r="D37" s="22" t="s">
        <v>71</v>
      </c>
      <c r="E37" s="22" t="s">
        <v>159</v>
      </c>
      <c r="F37" s="22" t="s">
        <v>50</v>
      </c>
      <c r="G37" s="22">
        <v>2236</v>
      </c>
      <c r="H37" s="22" t="s">
        <v>154</v>
      </c>
      <c r="I37" s="24">
        <v>0</v>
      </c>
      <c r="J37" s="24">
        <v>0</v>
      </c>
      <c r="K37" s="24">
        <v>0</v>
      </c>
      <c r="L37" s="24">
        <v>10000</v>
      </c>
      <c r="M37" s="24">
        <v>0</v>
      </c>
      <c r="N37" s="24">
        <v>20000</v>
      </c>
      <c r="O37" s="24">
        <v>0</v>
      </c>
      <c r="P37" s="24">
        <v>0</v>
      </c>
      <c r="Q37" s="24">
        <v>0</v>
      </c>
      <c r="R37" s="24">
        <v>10000</v>
      </c>
      <c r="S37" s="24">
        <v>210</v>
      </c>
      <c r="T37" s="24">
        <v>20000</v>
      </c>
      <c r="U37" s="24">
        <v>21000</v>
      </c>
      <c r="V37" s="24">
        <v>0</v>
      </c>
      <c r="W37" s="24">
        <v>42000</v>
      </c>
      <c r="X37" s="24">
        <v>0</v>
      </c>
      <c r="Y37" s="24">
        <v>0</v>
      </c>
      <c r="Z37" s="24">
        <v>0</v>
      </c>
      <c r="AA37" s="24">
        <v>800</v>
      </c>
      <c r="AB37" s="24">
        <v>897</v>
      </c>
      <c r="AC37" s="24">
        <v>1600</v>
      </c>
      <c r="AD37" s="24">
        <v>10000</v>
      </c>
      <c r="AE37" s="24">
        <v>0</v>
      </c>
      <c r="AF37" s="24">
        <v>20000</v>
      </c>
      <c r="AG37" s="25">
        <f>VLOOKUP(A37,'[1]15 MAPA DE LEITO (USO CAF)'!$D$2:$I$948,6,0)</f>
        <v>0</v>
      </c>
      <c r="AH37" s="25">
        <f>VLOOKUP(A37,[2]taxaOcupacaoCOVID19_CAF_2021_6_!$E$4:$O$916,11,0)</f>
        <v>45</v>
      </c>
      <c r="AI37" s="26">
        <f>VLOOKUP(A37,[2]taxaOcupacaoCOVID19_CAF_2021_6_!$E$4:$Q$916,13,0)</f>
        <v>0.73333333333333328</v>
      </c>
      <c r="AJ37" s="25">
        <f t="shared" si="8"/>
        <v>45</v>
      </c>
      <c r="AK37" s="20">
        <f t="shared" si="9"/>
        <v>33</v>
      </c>
      <c r="AM37" s="27">
        <f t="shared" si="0"/>
        <v>3.5042103086858858E-2</v>
      </c>
      <c r="AN37" s="9">
        <f t="shared" si="10"/>
        <v>3504.210308685886</v>
      </c>
      <c r="AO37" s="5">
        <v>10</v>
      </c>
      <c r="AP37" s="5">
        <v>3400</v>
      </c>
      <c r="AR37" s="7">
        <f t="shared" si="12"/>
        <v>16600</v>
      </c>
      <c r="AS37" s="42">
        <f t="shared" si="6"/>
        <v>340</v>
      </c>
      <c r="AT37" s="5">
        <f>VLOOKUP(G37,'[3]GRADE ATRACURIO 5mL'!$G$6:$AP$374,36,0)</f>
        <v>3400</v>
      </c>
      <c r="AU37" s="5" t="b">
        <f t="shared" si="7"/>
        <v>1</v>
      </c>
    </row>
    <row r="38" spans="1:47" ht="63.75" x14ac:dyDescent="0.25">
      <c r="A38" s="20">
        <v>2079593</v>
      </c>
      <c r="B38" s="20">
        <v>55856710000100</v>
      </c>
      <c r="C38" s="21" t="s">
        <v>160</v>
      </c>
      <c r="D38" s="22" t="s">
        <v>105</v>
      </c>
      <c r="E38" s="22" t="s">
        <v>105</v>
      </c>
      <c r="F38" s="22" t="s">
        <v>50</v>
      </c>
      <c r="G38" s="22">
        <v>2320</v>
      </c>
      <c r="H38" s="22" t="s">
        <v>154</v>
      </c>
      <c r="I38" s="23">
        <v>168</v>
      </c>
      <c r="J38" s="23">
        <v>0</v>
      </c>
      <c r="K38" s="23">
        <v>336</v>
      </c>
      <c r="L38" s="24">
        <v>168</v>
      </c>
      <c r="M38" s="24">
        <v>0</v>
      </c>
      <c r="N38" s="24">
        <v>326</v>
      </c>
      <c r="O38" s="23">
        <v>168</v>
      </c>
      <c r="P38" s="23">
        <v>0</v>
      </c>
      <c r="Q38" s="23">
        <v>326</v>
      </c>
      <c r="R38" s="24">
        <v>168</v>
      </c>
      <c r="S38" s="24">
        <v>0</v>
      </c>
      <c r="T38" s="24">
        <v>326</v>
      </c>
      <c r="U38" s="23">
        <v>1238</v>
      </c>
      <c r="V38" s="23">
        <v>95</v>
      </c>
      <c r="W38" s="23">
        <v>2476</v>
      </c>
      <c r="X38" s="24">
        <v>50</v>
      </c>
      <c r="Y38" s="24">
        <v>0</v>
      </c>
      <c r="Z38" s="24">
        <v>100</v>
      </c>
      <c r="AA38" s="23">
        <v>496</v>
      </c>
      <c r="AB38" s="23">
        <v>37</v>
      </c>
      <c r="AC38" s="23">
        <v>992</v>
      </c>
      <c r="AD38" s="24">
        <v>201</v>
      </c>
      <c r="AE38" s="24">
        <v>0</v>
      </c>
      <c r="AF38" s="24">
        <v>402</v>
      </c>
      <c r="AG38" s="25">
        <f>VLOOKUP(A38,'[1]15 MAPA DE LEITO (USO CAF)'!$D$2:$I$948,6,0)</f>
        <v>10</v>
      </c>
      <c r="AH38" s="25">
        <f>VLOOKUP(A38,[2]taxaOcupacaoCOVID19_CAF_2021_6_!$E$4:$O$916,11,0)</f>
        <v>10</v>
      </c>
      <c r="AI38" s="26">
        <f>VLOOKUP(A38,[2]taxaOcupacaoCOVID19_CAF_2021_6_!$E$4:$Q$916,13,0)</f>
        <v>1</v>
      </c>
      <c r="AJ38" s="25">
        <f t="shared" si="8"/>
        <v>10</v>
      </c>
      <c r="AK38" s="20">
        <f t="shared" si="9"/>
        <v>10</v>
      </c>
      <c r="AM38" s="27">
        <f t="shared" ref="AM38:AM69" si="13">(N38*100%)/$N$201</f>
        <v>5.7118628031579944E-4</v>
      </c>
      <c r="AN38" s="9">
        <f t="shared" si="10"/>
        <v>57.118628031579945</v>
      </c>
      <c r="AO38" s="5">
        <v>10</v>
      </c>
      <c r="AP38" s="5">
        <f t="shared" si="11"/>
        <v>60</v>
      </c>
      <c r="AR38" s="7">
        <f t="shared" si="12"/>
        <v>266</v>
      </c>
      <c r="AS38" s="42">
        <f t="shared" si="6"/>
        <v>6</v>
      </c>
      <c r="AT38" s="5">
        <f>VLOOKUP(G38,'[3]GRADE ATRACURIO 5mL'!$G$6:$AP$374,36,0)</f>
        <v>60</v>
      </c>
      <c r="AU38" s="5" t="b">
        <f t="shared" si="7"/>
        <v>1</v>
      </c>
    </row>
    <row r="39" spans="1:47" ht="25.5" x14ac:dyDescent="0.25">
      <c r="A39" s="20">
        <v>2080664</v>
      </c>
      <c r="B39" s="20">
        <v>72547623000190</v>
      </c>
      <c r="C39" s="21" t="s">
        <v>164</v>
      </c>
      <c r="D39" s="22" t="s">
        <v>73</v>
      </c>
      <c r="E39" s="22" t="s">
        <v>165</v>
      </c>
      <c r="F39" s="22" t="s">
        <v>50</v>
      </c>
      <c r="G39" s="22">
        <v>2245</v>
      </c>
      <c r="H39" s="22" t="s">
        <v>154</v>
      </c>
      <c r="I39" s="24">
        <v>1100</v>
      </c>
      <c r="J39" s="24">
        <v>25</v>
      </c>
      <c r="K39" s="24">
        <v>2300</v>
      </c>
      <c r="L39" s="24">
        <v>680</v>
      </c>
      <c r="M39" s="24">
        <v>12</v>
      </c>
      <c r="N39" s="24">
        <v>1500</v>
      </c>
      <c r="O39" s="24">
        <v>430</v>
      </c>
      <c r="P39" s="24">
        <v>359</v>
      </c>
      <c r="Q39" s="24">
        <v>900</v>
      </c>
      <c r="R39" s="24">
        <v>0</v>
      </c>
      <c r="S39" s="24">
        <v>0</v>
      </c>
      <c r="T39" s="24">
        <v>0</v>
      </c>
      <c r="U39" s="24">
        <v>4500</v>
      </c>
      <c r="V39" s="24">
        <v>696</v>
      </c>
      <c r="W39" s="24">
        <v>10000</v>
      </c>
      <c r="X39" s="24">
        <v>392</v>
      </c>
      <c r="Y39" s="24">
        <v>576</v>
      </c>
      <c r="Z39" s="24">
        <v>850</v>
      </c>
      <c r="AA39" s="24">
        <v>400</v>
      </c>
      <c r="AB39" s="24">
        <v>575</v>
      </c>
      <c r="AC39" s="24">
        <v>1000</v>
      </c>
      <c r="AD39" s="24">
        <v>55</v>
      </c>
      <c r="AE39" s="24">
        <v>1025</v>
      </c>
      <c r="AF39" s="24">
        <v>100</v>
      </c>
      <c r="AG39" s="25">
        <f>VLOOKUP(A39,'[1]15 MAPA DE LEITO (USO CAF)'!$D$2:$I$948,6,0)</f>
        <v>35</v>
      </c>
      <c r="AH39" s="25">
        <f>VLOOKUP(A39,[2]taxaOcupacaoCOVID19_CAF_2021_6_!$E$4:$O$916,11,0)</f>
        <v>25</v>
      </c>
      <c r="AI39" s="26">
        <f>VLOOKUP(A39,[2]taxaOcupacaoCOVID19_CAF_2021_6_!$E$4:$Q$916,13,0)</f>
        <v>1</v>
      </c>
      <c r="AJ39" s="25">
        <f t="shared" si="8"/>
        <v>35</v>
      </c>
      <c r="AK39" s="20">
        <f t="shared" si="9"/>
        <v>35</v>
      </c>
      <c r="AM39" s="27">
        <f t="shared" si="13"/>
        <v>2.6281577315144145E-3</v>
      </c>
      <c r="AN39" s="9">
        <f t="shared" si="10"/>
        <v>262.81577315144142</v>
      </c>
      <c r="AO39" s="5">
        <v>10</v>
      </c>
      <c r="AP39" s="5">
        <f t="shared" si="11"/>
        <v>260</v>
      </c>
      <c r="AR39" s="7">
        <f t="shared" si="12"/>
        <v>1240</v>
      </c>
      <c r="AS39" s="42">
        <f t="shared" si="6"/>
        <v>26</v>
      </c>
      <c r="AT39" s="5">
        <f>VLOOKUP(G39,'[3]GRADE ATRACURIO 5mL'!$G$6:$AP$374,36,0)</f>
        <v>260</v>
      </c>
      <c r="AU39" s="5" t="b">
        <f t="shared" si="7"/>
        <v>1</v>
      </c>
    </row>
    <row r="40" spans="1:47" ht="38.25" x14ac:dyDescent="0.25">
      <c r="A40" s="20">
        <v>2081466</v>
      </c>
      <c r="B40" s="20">
        <v>53221255000221</v>
      </c>
      <c r="C40" s="21" t="s">
        <v>168</v>
      </c>
      <c r="D40" s="22" t="s">
        <v>142</v>
      </c>
      <c r="E40" s="22" t="s">
        <v>169</v>
      </c>
      <c r="F40" s="22" t="s">
        <v>50</v>
      </c>
      <c r="G40" s="22">
        <v>2356</v>
      </c>
      <c r="H40" s="22" t="s">
        <v>154</v>
      </c>
      <c r="I40" s="23">
        <v>250</v>
      </c>
      <c r="J40" s="23">
        <v>0</v>
      </c>
      <c r="K40" s="23">
        <v>500</v>
      </c>
      <c r="L40" s="24">
        <v>500</v>
      </c>
      <c r="M40" s="24">
        <v>0</v>
      </c>
      <c r="N40" s="24">
        <v>1000</v>
      </c>
      <c r="O40" s="23">
        <v>500</v>
      </c>
      <c r="P40" s="23">
        <v>0</v>
      </c>
      <c r="Q40" s="23">
        <v>1000</v>
      </c>
      <c r="R40" s="24">
        <v>500</v>
      </c>
      <c r="S40" s="24">
        <v>0</v>
      </c>
      <c r="T40" s="24">
        <v>1000</v>
      </c>
      <c r="U40" s="23">
        <v>1500</v>
      </c>
      <c r="V40" s="23"/>
      <c r="W40" s="23">
        <v>3000</v>
      </c>
      <c r="X40" s="24">
        <v>50</v>
      </c>
      <c r="Y40" s="24">
        <v>0</v>
      </c>
      <c r="Z40" s="24">
        <v>100</v>
      </c>
      <c r="AA40" s="23">
        <v>1000</v>
      </c>
      <c r="AB40" s="23">
        <v>0</v>
      </c>
      <c r="AC40" s="23">
        <v>2000</v>
      </c>
      <c r="AD40" s="24">
        <v>1500</v>
      </c>
      <c r="AE40" s="24">
        <v>0</v>
      </c>
      <c r="AF40" s="24">
        <v>3000</v>
      </c>
      <c r="AG40" s="25">
        <f>VLOOKUP(A40,'[1]15 MAPA DE LEITO (USO CAF)'!$D$2:$I$948,6,0)</f>
        <v>10</v>
      </c>
      <c r="AH40" s="25">
        <f>VLOOKUP(A40,[2]taxaOcupacaoCOVID19_CAF_2021_6_!$E$4:$O$916,11,0)</f>
        <v>10</v>
      </c>
      <c r="AI40" s="26">
        <f>VLOOKUP(A40,[2]taxaOcupacaoCOVID19_CAF_2021_6_!$E$4:$Q$916,13,0)</f>
        <v>0.9</v>
      </c>
      <c r="AJ40" s="25">
        <f t="shared" si="8"/>
        <v>10</v>
      </c>
      <c r="AK40" s="20">
        <f t="shared" si="9"/>
        <v>9</v>
      </c>
      <c r="AM40" s="27">
        <f t="shared" si="13"/>
        <v>1.7521051543429431E-3</v>
      </c>
      <c r="AN40" s="9">
        <f t="shared" si="10"/>
        <v>175.21051543429431</v>
      </c>
      <c r="AO40" s="5">
        <v>10</v>
      </c>
      <c r="AP40" s="5">
        <f t="shared" si="11"/>
        <v>180</v>
      </c>
      <c r="AR40" s="7">
        <f t="shared" si="12"/>
        <v>820</v>
      </c>
      <c r="AS40" s="42">
        <f t="shared" si="6"/>
        <v>18</v>
      </c>
      <c r="AT40" s="5">
        <f>VLOOKUP(G40,'[3]GRADE ATRACURIO 5mL'!$G$6:$AP$374,36,0)</f>
        <v>180</v>
      </c>
      <c r="AU40" s="5" t="b">
        <f t="shared" si="7"/>
        <v>1</v>
      </c>
    </row>
    <row r="41" spans="1:47" ht="38.25" x14ac:dyDescent="0.25">
      <c r="A41" s="20">
        <v>2082810</v>
      </c>
      <c r="B41" s="20">
        <v>52356268000245</v>
      </c>
      <c r="C41" s="21" t="s">
        <v>170</v>
      </c>
      <c r="D41" s="22" t="s">
        <v>171</v>
      </c>
      <c r="E41" s="22" t="s">
        <v>172</v>
      </c>
      <c r="F41" s="22" t="s">
        <v>50</v>
      </c>
      <c r="G41" s="22">
        <v>2003</v>
      </c>
      <c r="H41" s="22" t="s">
        <v>154</v>
      </c>
      <c r="I41" s="23">
        <v>0</v>
      </c>
      <c r="J41" s="23">
        <v>0</v>
      </c>
      <c r="K41" s="23">
        <v>0</v>
      </c>
      <c r="L41" s="24">
        <v>104</v>
      </c>
      <c r="M41" s="24">
        <v>224</v>
      </c>
      <c r="N41" s="24">
        <v>210</v>
      </c>
      <c r="O41" s="23">
        <v>0</v>
      </c>
      <c r="P41" s="23">
        <v>0</v>
      </c>
      <c r="Q41" s="23">
        <v>0</v>
      </c>
      <c r="R41" s="24">
        <v>0</v>
      </c>
      <c r="S41" s="24">
        <v>0</v>
      </c>
      <c r="T41" s="24">
        <v>0</v>
      </c>
      <c r="U41" s="23">
        <v>200</v>
      </c>
      <c r="V41" s="23">
        <v>0</v>
      </c>
      <c r="W41" s="23">
        <v>400</v>
      </c>
      <c r="X41" s="24">
        <v>0</v>
      </c>
      <c r="Y41" s="24">
        <v>0</v>
      </c>
      <c r="Z41" s="24">
        <v>0</v>
      </c>
      <c r="AA41" s="23">
        <v>100</v>
      </c>
      <c r="AB41" s="23">
        <v>182</v>
      </c>
      <c r="AC41" s="23">
        <v>200</v>
      </c>
      <c r="AD41" s="24">
        <v>60</v>
      </c>
      <c r="AE41" s="24">
        <v>71</v>
      </c>
      <c r="AF41" s="24">
        <v>120</v>
      </c>
      <c r="AG41" s="25">
        <f>VLOOKUP(A41,'[1]15 MAPA DE LEITO (USO CAF)'!$D$2:$I$948,6,0)</f>
        <v>0</v>
      </c>
      <c r="AH41" s="25">
        <f>VLOOKUP(A41,[2]taxaOcupacaoCOVID19_CAF_2021_6_!$E$4:$O$916,11,0)</f>
        <v>0</v>
      </c>
      <c r="AI41" s="26" t="e">
        <f>VLOOKUP(A41,[2]taxaOcupacaoCOVID19_CAF_2021_6_!$E$4:$Q$916,13,0)</f>
        <v>#DIV/0!</v>
      </c>
      <c r="AJ41" s="25">
        <f t="shared" si="8"/>
        <v>0</v>
      </c>
      <c r="AK41" s="20">
        <f>AJ41</f>
        <v>0</v>
      </c>
      <c r="AM41" s="27">
        <f t="shared" si="13"/>
        <v>3.6794208241201803E-4</v>
      </c>
      <c r="AN41" s="9">
        <f t="shared" si="10"/>
        <v>36.794208241201801</v>
      </c>
      <c r="AO41" s="5">
        <v>10</v>
      </c>
      <c r="AP41" s="5">
        <f t="shared" si="11"/>
        <v>40</v>
      </c>
      <c r="AR41" s="7">
        <f t="shared" si="12"/>
        <v>170</v>
      </c>
      <c r="AS41" s="42">
        <f t="shared" si="6"/>
        <v>4</v>
      </c>
      <c r="AT41" s="5">
        <f>VLOOKUP(G41,'[3]GRADE ATRACURIO 5mL'!$G$6:$AP$374,36,0)</f>
        <v>40</v>
      </c>
      <c r="AU41" s="5" t="b">
        <f t="shared" si="7"/>
        <v>1</v>
      </c>
    </row>
    <row r="42" spans="1:47" ht="38.25" x14ac:dyDescent="0.25">
      <c r="A42" s="20">
        <v>2083051</v>
      </c>
      <c r="B42" s="20">
        <v>43667179000148</v>
      </c>
      <c r="C42" s="21" t="s">
        <v>173</v>
      </c>
      <c r="D42" s="22" t="s">
        <v>90</v>
      </c>
      <c r="E42" s="22" t="s">
        <v>174</v>
      </c>
      <c r="F42" s="22" t="s">
        <v>50</v>
      </c>
      <c r="G42" s="22">
        <v>1942</v>
      </c>
      <c r="H42" s="22" t="s">
        <v>154</v>
      </c>
      <c r="I42" s="23">
        <v>500</v>
      </c>
      <c r="J42" s="23">
        <v>5</v>
      </c>
      <c r="K42" s="23">
        <v>1000</v>
      </c>
      <c r="L42" s="24">
        <v>2000</v>
      </c>
      <c r="M42" s="24">
        <v>0</v>
      </c>
      <c r="N42" s="24">
        <v>4000</v>
      </c>
      <c r="O42" s="23">
        <v>0</v>
      </c>
      <c r="P42" s="23">
        <v>0</v>
      </c>
      <c r="Q42" s="23">
        <v>0</v>
      </c>
      <c r="R42" s="24">
        <v>0</v>
      </c>
      <c r="S42" s="24">
        <v>0</v>
      </c>
      <c r="T42" s="24">
        <v>0</v>
      </c>
      <c r="U42" s="23">
        <v>400</v>
      </c>
      <c r="V42" s="23">
        <v>1000</v>
      </c>
      <c r="W42" s="23">
        <v>800</v>
      </c>
      <c r="X42" s="24">
        <v>0</v>
      </c>
      <c r="Y42" s="24">
        <v>0</v>
      </c>
      <c r="Z42" s="24">
        <v>0</v>
      </c>
      <c r="AA42" s="23">
        <v>100</v>
      </c>
      <c r="AB42" s="23">
        <v>900</v>
      </c>
      <c r="AC42" s="23">
        <v>200</v>
      </c>
      <c r="AD42" s="24">
        <v>2000</v>
      </c>
      <c r="AE42" s="24">
        <v>0</v>
      </c>
      <c r="AF42" s="24">
        <v>4000</v>
      </c>
      <c r="AG42" s="25">
        <f>VLOOKUP(A42,'[1]15 MAPA DE LEITO (USO CAF)'!$D$2:$I$948,6,0)</f>
        <v>31</v>
      </c>
      <c r="AH42" s="25">
        <f>VLOOKUP(A42,[2]taxaOcupacaoCOVID19_CAF_2021_6_!$E$4:$O$916,11,0)</f>
        <v>18</v>
      </c>
      <c r="AI42" s="26">
        <f>VLOOKUP(A42,[2]taxaOcupacaoCOVID19_CAF_2021_6_!$E$4:$Q$916,13,0)</f>
        <v>0.72222222222222221</v>
      </c>
      <c r="AJ42" s="25">
        <f t="shared" si="8"/>
        <v>31</v>
      </c>
      <c r="AK42" s="20">
        <f t="shared" si="9"/>
        <v>22.388888888888889</v>
      </c>
      <c r="AM42" s="27">
        <f t="shared" si="13"/>
        <v>7.0084206173717722E-3</v>
      </c>
      <c r="AN42" s="9">
        <f t="shared" si="10"/>
        <v>700.84206173717723</v>
      </c>
      <c r="AO42" s="5">
        <v>10</v>
      </c>
      <c r="AP42" s="5">
        <f t="shared" si="11"/>
        <v>700</v>
      </c>
      <c r="AR42" s="7">
        <f t="shared" si="12"/>
        <v>3300</v>
      </c>
      <c r="AS42" s="42">
        <f t="shared" si="6"/>
        <v>70</v>
      </c>
      <c r="AT42" s="5">
        <f>VLOOKUP(G42,'[3]GRADE ATRACURIO 5mL'!$G$6:$AP$374,36,0)</f>
        <v>700</v>
      </c>
      <c r="AU42" s="5" t="b">
        <f t="shared" si="7"/>
        <v>1</v>
      </c>
    </row>
    <row r="43" spans="1:47" ht="38.25" x14ac:dyDescent="0.25">
      <c r="A43" s="20">
        <v>2090961</v>
      </c>
      <c r="B43" s="20">
        <v>52314861000148</v>
      </c>
      <c r="C43" s="21" t="s">
        <v>175</v>
      </c>
      <c r="D43" s="22" t="s">
        <v>58</v>
      </c>
      <c r="E43" s="22" t="s">
        <v>176</v>
      </c>
      <c r="F43" s="22" t="s">
        <v>50</v>
      </c>
      <c r="G43" s="22">
        <v>1773</v>
      </c>
      <c r="H43" s="22" t="s">
        <v>154</v>
      </c>
      <c r="I43" s="23">
        <v>5000</v>
      </c>
      <c r="J43" s="23">
        <v>739</v>
      </c>
      <c r="K43" s="23">
        <v>10000</v>
      </c>
      <c r="L43" s="24">
        <v>1950</v>
      </c>
      <c r="M43" s="24">
        <v>0</v>
      </c>
      <c r="N43" s="24">
        <v>3900</v>
      </c>
      <c r="O43" s="23">
        <v>1900</v>
      </c>
      <c r="P43" s="23">
        <v>150</v>
      </c>
      <c r="Q43" s="23">
        <v>3800</v>
      </c>
      <c r="R43" s="24">
        <v>1150</v>
      </c>
      <c r="S43" s="24">
        <v>300</v>
      </c>
      <c r="T43" s="24">
        <v>2000</v>
      </c>
      <c r="U43" s="23">
        <v>5200</v>
      </c>
      <c r="V43" s="23">
        <v>2000</v>
      </c>
      <c r="W43" s="23">
        <v>10400</v>
      </c>
      <c r="X43" s="24">
        <v>0</v>
      </c>
      <c r="Y43" s="24">
        <v>0</v>
      </c>
      <c r="Z43" s="24">
        <v>0</v>
      </c>
      <c r="AA43" s="23">
        <v>900</v>
      </c>
      <c r="AB43" s="23">
        <v>216</v>
      </c>
      <c r="AC43" s="23">
        <v>1800</v>
      </c>
      <c r="AD43" s="24">
        <v>1000</v>
      </c>
      <c r="AE43" s="24">
        <v>156</v>
      </c>
      <c r="AF43" s="24">
        <v>2000</v>
      </c>
      <c r="AG43" s="25">
        <f>VLOOKUP(A43,'[1]15 MAPA DE LEITO (USO CAF)'!$D$2:$I$948,6,0)</f>
        <v>0</v>
      </c>
      <c r="AH43" s="25">
        <f>VLOOKUP(A43,[2]taxaOcupacaoCOVID19_CAF_2021_6_!$E$4:$O$916,11,0)</f>
        <v>19</v>
      </c>
      <c r="AI43" s="26">
        <f>VLOOKUP(A43,[2]taxaOcupacaoCOVID19_CAF_2021_6_!$E$4:$Q$916,13,0)</f>
        <v>0.73684210526315785</v>
      </c>
      <c r="AJ43" s="25">
        <f t="shared" si="8"/>
        <v>19</v>
      </c>
      <c r="AK43" s="20">
        <f t="shared" si="9"/>
        <v>14</v>
      </c>
      <c r="AM43" s="27">
        <f t="shared" si="13"/>
        <v>6.8332101019374777E-3</v>
      </c>
      <c r="AN43" s="9">
        <f t="shared" si="10"/>
        <v>683.32101019374772</v>
      </c>
      <c r="AO43" s="5">
        <v>10</v>
      </c>
      <c r="AP43" s="5">
        <f t="shared" si="11"/>
        <v>680</v>
      </c>
      <c r="AR43" s="7">
        <f t="shared" si="12"/>
        <v>3220</v>
      </c>
      <c r="AS43" s="42">
        <f t="shared" si="6"/>
        <v>68</v>
      </c>
      <c r="AT43" s="5">
        <f>VLOOKUP(G43,'[3]GRADE ATRACURIO 5mL'!$G$6:$AP$374,36,0)</f>
        <v>680</v>
      </c>
      <c r="AU43" s="5" t="b">
        <f t="shared" si="7"/>
        <v>1</v>
      </c>
    </row>
    <row r="44" spans="1:47" ht="25.5" x14ac:dyDescent="0.25">
      <c r="A44" s="20">
        <v>2093502</v>
      </c>
      <c r="B44" s="20">
        <v>53221255001546</v>
      </c>
      <c r="C44" s="21" t="s">
        <v>177</v>
      </c>
      <c r="D44" s="22" t="s">
        <v>142</v>
      </c>
      <c r="E44" s="22" t="s">
        <v>178</v>
      </c>
      <c r="F44" s="22" t="s">
        <v>50</v>
      </c>
      <c r="G44" s="22">
        <v>2289</v>
      </c>
      <c r="H44" s="22" t="s">
        <v>154</v>
      </c>
      <c r="I44" s="23">
        <v>0</v>
      </c>
      <c r="J44" s="23">
        <v>0</v>
      </c>
      <c r="K44" s="23">
        <v>0</v>
      </c>
      <c r="L44" s="24">
        <v>250</v>
      </c>
      <c r="M44" s="24">
        <v>0</v>
      </c>
      <c r="N44" s="24">
        <v>500</v>
      </c>
      <c r="O44" s="23">
        <v>100</v>
      </c>
      <c r="P44" s="23">
        <v>50</v>
      </c>
      <c r="Q44" s="23">
        <v>200</v>
      </c>
      <c r="R44" s="24">
        <v>0</v>
      </c>
      <c r="S44" s="24">
        <v>0</v>
      </c>
      <c r="T44" s="24">
        <v>0</v>
      </c>
      <c r="U44" s="23">
        <v>400</v>
      </c>
      <c r="V44" s="23">
        <v>76</v>
      </c>
      <c r="W44" s="23">
        <v>800</v>
      </c>
      <c r="X44" s="24">
        <v>0</v>
      </c>
      <c r="Y44" s="24">
        <v>0</v>
      </c>
      <c r="Z44" s="24">
        <v>0</v>
      </c>
      <c r="AA44" s="23">
        <v>100</v>
      </c>
      <c r="AB44" s="23">
        <v>50</v>
      </c>
      <c r="AC44" s="23">
        <v>200</v>
      </c>
      <c r="AD44" s="24">
        <v>50</v>
      </c>
      <c r="AE44" s="24">
        <v>0</v>
      </c>
      <c r="AF44" s="24">
        <v>100</v>
      </c>
      <c r="AG44" s="25">
        <f>VLOOKUP(A44,'[1]15 MAPA DE LEITO (USO CAF)'!$D$2:$I$948,6,0)</f>
        <v>0</v>
      </c>
      <c r="AH44" s="25">
        <f>VLOOKUP(A44,[2]taxaOcupacaoCOVID19_CAF_2021_6_!$E$4:$O$916,11,0)</f>
        <v>0</v>
      </c>
      <c r="AI44" s="26" t="e">
        <f>VLOOKUP(A44,[2]taxaOcupacaoCOVID19_CAF_2021_6_!$E$4:$Q$916,13,0)</f>
        <v>#DIV/0!</v>
      </c>
      <c r="AJ44" s="25">
        <f t="shared" si="8"/>
        <v>0</v>
      </c>
      <c r="AK44" s="20">
        <f>AJ44</f>
        <v>0</v>
      </c>
      <c r="AM44" s="27">
        <f t="shared" si="13"/>
        <v>8.7605257717147153E-4</v>
      </c>
      <c r="AN44" s="9">
        <f t="shared" si="10"/>
        <v>87.605257717147154</v>
      </c>
      <c r="AO44" s="5">
        <v>10</v>
      </c>
      <c r="AP44" s="5">
        <f t="shared" si="11"/>
        <v>90</v>
      </c>
      <c r="AR44" s="7">
        <f t="shared" si="12"/>
        <v>410</v>
      </c>
      <c r="AS44" s="42">
        <f t="shared" si="6"/>
        <v>9</v>
      </c>
      <c r="AT44" s="5">
        <f>VLOOKUP(G44,'[3]GRADE ATRACURIO 5mL'!$G$6:$AP$374,36,0)</f>
        <v>90</v>
      </c>
      <c r="AU44" s="5" t="b">
        <f t="shared" si="7"/>
        <v>1</v>
      </c>
    </row>
    <row r="45" spans="1:47" ht="51" x14ac:dyDescent="0.25">
      <c r="A45" s="20">
        <v>2688689</v>
      </c>
      <c r="B45" s="20">
        <v>62779145000190</v>
      </c>
      <c r="C45" s="21" t="s">
        <v>179</v>
      </c>
      <c r="D45" s="22" t="s">
        <v>48</v>
      </c>
      <c r="E45" s="22" t="s">
        <v>52</v>
      </c>
      <c r="F45" s="22" t="s">
        <v>50</v>
      </c>
      <c r="G45" s="22">
        <v>860</v>
      </c>
      <c r="H45" s="22" t="s">
        <v>154</v>
      </c>
      <c r="I45" s="24">
        <v>0</v>
      </c>
      <c r="J45" s="24">
        <v>0</v>
      </c>
      <c r="K45" s="24">
        <v>0</v>
      </c>
      <c r="L45" s="24">
        <v>300</v>
      </c>
      <c r="M45" s="24">
        <v>0</v>
      </c>
      <c r="N45" s="24">
        <v>600</v>
      </c>
      <c r="O45" s="24">
        <v>0</v>
      </c>
      <c r="P45" s="24">
        <v>0</v>
      </c>
      <c r="Q45" s="24">
        <v>0</v>
      </c>
      <c r="R45" s="24">
        <v>3072</v>
      </c>
      <c r="S45" s="24">
        <v>0</v>
      </c>
      <c r="T45" s="24">
        <v>6100</v>
      </c>
      <c r="U45" s="24">
        <v>9020</v>
      </c>
      <c r="V45" s="24">
        <v>400</v>
      </c>
      <c r="W45" s="24">
        <v>18000</v>
      </c>
      <c r="X45" s="24">
        <v>0</v>
      </c>
      <c r="Y45" s="24">
        <v>0</v>
      </c>
      <c r="Z45" s="24">
        <v>0</v>
      </c>
      <c r="AA45" s="24">
        <v>43852</v>
      </c>
      <c r="AB45" s="24">
        <v>6000</v>
      </c>
      <c r="AC45" s="24">
        <v>87000</v>
      </c>
      <c r="AD45" s="24">
        <v>0</v>
      </c>
      <c r="AE45" s="24">
        <v>0</v>
      </c>
      <c r="AF45" s="24">
        <v>0</v>
      </c>
      <c r="AG45" s="25">
        <f>VLOOKUP(A45,'[1]15 MAPA DE LEITO (USO CAF)'!$D$2:$I$948,6,0)</f>
        <v>0</v>
      </c>
      <c r="AH45" s="25">
        <f>VLOOKUP(A45,[2]taxaOcupacaoCOVID19_CAF_2021_6_!$E$4:$O$916,11,0)</f>
        <v>84</v>
      </c>
      <c r="AI45" s="26">
        <f>VLOOKUP(A45,[2]taxaOcupacaoCOVID19_CAF_2021_6_!$E$4:$Q$916,13,0)</f>
        <v>0.83333333333333337</v>
      </c>
      <c r="AJ45" s="25">
        <f t="shared" si="8"/>
        <v>84</v>
      </c>
      <c r="AK45" s="20">
        <f t="shared" si="9"/>
        <v>70</v>
      </c>
      <c r="AM45" s="27">
        <f t="shared" si="13"/>
        <v>1.0512630926057659E-3</v>
      </c>
      <c r="AN45" s="9">
        <f t="shared" si="10"/>
        <v>105.12630926057659</v>
      </c>
      <c r="AO45" s="5">
        <v>10</v>
      </c>
      <c r="AP45" s="5">
        <f t="shared" si="11"/>
        <v>110</v>
      </c>
      <c r="AR45" s="7">
        <f t="shared" si="12"/>
        <v>490</v>
      </c>
      <c r="AS45" s="42">
        <f t="shared" si="6"/>
        <v>11</v>
      </c>
      <c r="AT45" s="5">
        <f>VLOOKUP(G45,'[3]GRADE ATRACURIO 5mL'!$G$6:$AP$374,36,0)</f>
        <v>110</v>
      </c>
      <c r="AU45" s="5" t="b">
        <f t="shared" si="7"/>
        <v>1</v>
      </c>
    </row>
    <row r="46" spans="1:47" ht="51" x14ac:dyDescent="0.25">
      <c r="A46" s="20">
        <v>2704900</v>
      </c>
      <c r="B46" s="20">
        <v>53221255005100</v>
      </c>
      <c r="C46" s="21" t="s">
        <v>180</v>
      </c>
      <c r="D46" s="22" t="s">
        <v>86</v>
      </c>
      <c r="E46" s="22" t="s">
        <v>181</v>
      </c>
      <c r="F46" s="22" t="s">
        <v>50</v>
      </c>
      <c r="G46" s="22">
        <v>2019</v>
      </c>
      <c r="H46" s="22" t="s">
        <v>154</v>
      </c>
      <c r="I46" s="23">
        <v>0</v>
      </c>
      <c r="J46" s="23">
        <v>0</v>
      </c>
      <c r="K46" s="23">
        <v>0</v>
      </c>
      <c r="L46" s="24">
        <v>4000</v>
      </c>
      <c r="M46" s="24">
        <v>330</v>
      </c>
      <c r="N46" s="24">
        <v>8000</v>
      </c>
      <c r="O46" s="23">
        <v>5000</v>
      </c>
      <c r="P46" s="23">
        <v>250</v>
      </c>
      <c r="Q46" s="23">
        <v>1000</v>
      </c>
      <c r="R46" s="24">
        <v>0</v>
      </c>
      <c r="S46" s="24">
        <v>0</v>
      </c>
      <c r="T46" s="24">
        <v>0</v>
      </c>
      <c r="U46" s="23">
        <v>8000</v>
      </c>
      <c r="V46" s="23">
        <v>500</v>
      </c>
      <c r="W46" s="23">
        <v>12000</v>
      </c>
      <c r="X46" s="24">
        <v>0</v>
      </c>
      <c r="Y46" s="24">
        <v>0</v>
      </c>
      <c r="Z46" s="24">
        <v>0</v>
      </c>
      <c r="AA46" s="23">
        <v>2000</v>
      </c>
      <c r="AB46" s="23">
        <v>180</v>
      </c>
      <c r="AC46" s="23">
        <v>4000</v>
      </c>
      <c r="AD46" s="24">
        <v>5000</v>
      </c>
      <c r="AE46" s="24">
        <v>1200</v>
      </c>
      <c r="AF46" s="24">
        <v>10000</v>
      </c>
      <c r="AG46" s="25">
        <f>VLOOKUP(A46,'[1]15 MAPA DE LEITO (USO CAF)'!$D$2:$I$948,6,0)</f>
        <v>0</v>
      </c>
      <c r="AH46" s="25">
        <f>VLOOKUP(A46,[2]taxaOcupacaoCOVID19_CAF_2021_6_!$E$4:$O$916,11,0)</f>
        <v>16</v>
      </c>
      <c r="AI46" s="26">
        <f>VLOOKUP(A46,[2]taxaOcupacaoCOVID19_CAF_2021_6_!$E$4:$Q$916,13,0)</f>
        <v>0.9375</v>
      </c>
      <c r="AJ46" s="25">
        <f t="shared" si="8"/>
        <v>16</v>
      </c>
      <c r="AK46" s="20">
        <f t="shared" si="9"/>
        <v>15</v>
      </c>
      <c r="AM46" s="27">
        <f t="shared" si="13"/>
        <v>1.4016841234743544E-2</v>
      </c>
      <c r="AN46" s="9">
        <f t="shared" si="10"/>
        <v>1401.6841234743545</v>
      </c>
      <c r="AO46" s="5">
        <v>10</v>
      </c>
      <c r="AP46" s="5">
        <f t="shared" si="11"/>
        <v>1400</v>
      </c>
      <c r="AR46" s="7">
        <f t="shared" si="12"/>
        <v>6600</v>
      </c>
      <c r="AS46" s="42">
        <f t="shared" si="6"/>
        <v>140</v>
      </c>
      <c r="AT46" s="5">
        <f>VLOOKUP(G46,'[3]GRADE ATRACURIO 5mL'!$G$6:$AP$374,36,0)</f>
        <v>1400</v>
      </c>
      <c r="AU46" s="5" t="b">
        <f t="shared" si="7"/>
        <v>1</v>
      </c>
    </row>
    <row r="47" spans="1:47" ht="51" x14ac:dyDescent="0.25">
      <c r="A47" s="20">
        <v>2748029</v>
      </c>
      <c r="B47" s="20">
        <v>45186053000187</v>
      </c>
      <c r="C47" s="21" t="s">
        <v>182</v>
      </c>
      <c r="D47" s="22" t="s">
        <v>90</v>
      </c>
      <c r="E47" s="22" t="s">
        <v>151</v>
      </c>
      <c r="F47" s="22" t="s">
        <v>50</v>
      </c>
      <c r="G47" s="22">
        <v>616</v>
      </c>
      <c r="H47" s="22" t="s">
        <v>154</v>
      </c>
      <c r="I47" s="23">
        <v>84</v>
      </c>
      <c r="J47" s="23">
        <v>127</v>
      </c>
      <c r="K47" s="23">
        <v>120</v>
      </c>
      <c r="L47" s="24">
        <v>10</v>
      </c>
      <c r="M47" s="24">
        <v>150</v>
      </c>
      <c r="N47" s="24">
        <v>20</v>
      </c>
      <c r="O47" s="23">
        <v>1000</v>
      </c>
      <c r="P47" s="23">
        <v>1261</v>
      </c>
      <c r="Q47" s="23">
        <v>2000</v>
      </c>
      <c r="R47" s="24">
        <v>10</v>
      </c>
      <c r="S47" s="24">
        <v>3</v>
      </c>
      <c r="T47" s="24">
        <v>20</v>
      </c>
      <c r="U47" s="23">
        <v>4000</v>
      </c>
      <c r="V47" s="23">
        <v>2234</v>
      </c>
      <c r="W47" s="23">
        <v>6000</v>
      </c>
      <c r="X47" s="24">
        <v>5</v>
      </c>
      <c r="Y47" s="24">
        <v>11</v>
      </c>
      <c r="Z47" s="24">
        <v>10</v>
      </c>
      <c r="AA47" s="23">
        <v>2000</v>
      </c>
      <c r="AB47" s="23">
        <v>1664</v>
      </c>
      <c r="AC47" s="23">
        <v>4000</v>
      </c>
      <c r="AD47" s="24">
        <v>400</v>
      </c>
      <c r="AE47" s="24">
        <v>0</v>
      </c>
      <c r="AF47" s="24">
        <v>800</v>
      </c>
      <c r="AG47" s="25">
        <f>VLOOKUP(A47,'[1]15 MAPA DE LEITO (USO CAF)'!$D$2:$I$948,6,0)</f>
        <v>27</v>
      </c>
      <c r="AH47" s="25">
        <f>VLOOKUP(A47,[2]taxaOcupacaoCOVID19_CAF_2021_6_!$E$4:$O$916,11,0)</f>
        <v>12</v>
      </c>
      <c r="AI47" s="26">
        <f>VLOOKUP(A47,[2]taxaOcupacaoCOVID19_CAF_2021_6_!$E$4:$Q$916,13,0)</f>
        <v>0.66666666666666663</v>
      </c>
      <c r="AJ47" s="25">
        <f t="shared" si="8"/>
        <v>27</v>
      </c>
      <c r="AK47" s="20">
        <f t="shared" si="9"/>
        <v>18</v>
      </c>
      <c r="AM47" s="27">
        <f t="shared" si="13"/>
        <v>3.5042103086858861E-5</v>
      </c>
      <c r="AN47" s="9">
        <f t="shared" si="10"/>
        <v>3.5042103086858862</v>
      </c>
      <c r="AO47" s="5">
        <v>10</v>
      </c>
      <c r="AP47" s="5">
        <v>20</v>
      </c>
      <c r="AR47" s="7">
        <f t="shared" si="12"/>
        <v>0</v>
      </c>
      <c r="AS47" s="42">
        <f t="shared" si="6"/>
        <v>2</v>
      </c>
      <c r="AT47" s="5">
        <f>VLOOKUP(G47,'[3]GRADE ATRACURIO 5mL'!$G$6:$AP$374,36,0)</f>
        <v>20</v>
      </c>
      <c r="AU47" s="5" t="b">
        <f t="shared" si="7"/>
        <v>1</v>
      </c>
    </row>
    <row r="48" spans="1:47" ht="25.5" x14ac:dyDescent="0.25">
      <c r="A48" s="20">
        <v>8028</v>
      </c>
      <c r="B48" s="20">
        <v>46523171000368</v>
      </c>
      <c r="C48" s="21" t="s">
        <v>188</v>
      </c>
      <c r="D48" s="22" t="s">
        <v>48</v>
      </c>
      <c r="E48" s="22" t="s">
        <v>49</v>
      </c>
      <c r="F48" s="22" t="s">
        <v>189</v>
      </c>
      <c r="G48" s="22">
        <v>2280</v>
      </c>
      <c r="H48" s="22" t="s">
        <v>190</v>
      </c>
      <c r="I48" s="23">
        <v>2000</v>
      </c>
      <c r="J48" s="23">
        <v>45</v>
      </c>
      <c r="K48" s="23">
        <v>4000</v>
      </c>
      <c r="L48" s="24">
        <v>4000</v>
      </c>
      <c r="M48" s="24">
        <v>60</v>
      </c>
      <c r="N48" s="24">
        <v>8000</v>
      </c>
      <c r="O48" s="23">
        <v>3000</v>
      </c>
      <c r="P48" s="23">
        <v>78</v>
      </c>
      <c r="Q48" s="23">
        <v>6000</v>
      </c>
      <c r="R48" s="24">
        <v>3000</v>
      </c>
      <c r="S48" s="24">
        <v>60</v>
      </c>
      <c r="T48" s="24">
        <v>6000</v>
      </c>
      <c r="U48" s="23">
        <v>4000</v>
      </c>
      <c r="V48" s="23">
        <v>120</v>
      </c>
      <c r="W48" s="23">
        <v>8000</v>
      </c>
      <c r="X48" s="24">
        <v>3000</v>
      </c>
      <c r="Y48" s="24">
        <v>60</v>
      </c>
      <c r="Z48" s="24">
        <v>3000</v>
      </c>
      <c r="AA48" s="23">
        <v>5000</v>
      </c>
      <c r="AB48" s="23">
        <v>160</v>
      </c>
      <c r="AC48" s="23">
        <v>3000</v>
      </c>
      <c r="AD48" s="24">
        <v>4000</v>
      </c>
      <c r="AE48" s="24">
        <v>45</v>
      </c>
      <c r="AF48" s="24">
        <v>8000</v>
      </c>
      <c r="AG48" s="25">
        <f>VLOOKUP(A48,'[1]15 MAPA DE LEITO (USO CAF)'!$D$2:$I$948,6,0)</f>
        <v>44</v>
      </c>
      <c r="AH48" s="25">
        <f>VLOOKUP(A48,[2]taxaOcupacaoCOVID19_CAF_2021_6_!$E$4:$O$916,11,0)</f>
        <v>46</v>
      </c>
      <c r="AI48" s="26">
        <f>VLOOKUP(A48,[2]taxaOcupacaoCOVID19_CAF_2021_6_!$E$4:$Q$916,13,0)</f>
        <v>0.56521739130434778</v>
      </c>
      <c r="AJ48" s="25">
        <f t="shared" si="8"/>
        <v>46</v>
      </c>
      <c r="AK48" s="20">
        <f t="shared" si="9"/>
        <v>25.999999999999996</v>
      </c>
      <c r="AM48" s="27">
        <f t="shared" si="13"/>
        <v>1.4016841234743544E-2</v>
      </c>
      <c r="AN48" s="9">
        <f t="shared" si="10"/>
        <v>1401.6841234743545</v>
      </c>
      <c r="AO48" s="5">
        <v>10</v>
      </c>
      <c r="AP48" s="5">
        <f t="shared" si="11"/>
        <v>1400</v>
      </c>
      <c r="AR48" s="7">
        <f t="shared" si="12"/>
        <v>6600</v>
      </c>
      <c r="AS48" s="42">
        <f t="shared" si="6"/>
        <v>140</v>
      </c>
      <c r="AT48" s="5">
        <f>VLOOKUP(G48,'[3]GRADE ATRACURIO 5mL'!$G$6:$AP$374,36,0)</f>
        <v>1400</v>
      </c>
      <c r="AU48" s="5" t="b">
        <f t="shared" si="7"/>
        <v>1</v>
      </c>
    </row>
    <row r="49" spans="1:47" ht="38.25" x14ac:dyDescent="0.25">
      <c r="A49" s="20">
        <v>9628</v>
      </c>
      <c r="B49" s="20">
        <v>61699567001245</v>
      </c>
      <c r="C49" s="21" t="s">
        <v>192</v>
      </c>
      <c r="D49" s="22" t="s">
        <v>90</v>
      </c>
      <c r="E49" s="22" t="s">
        <v>151</v>
      </c>
      <c r="F49" s="22" t="s">
        <v>189</v>
      </c>
      <c r="G49" s="22">
        <v>2196</v>
      </c>
      <c r="H49" s="22" t="s">
        <v>190</v>
      </c>
      <c r="I49" s="23">
        <v>3840</v>
      </c>
      <c r="J49" s="23">
        <v>642</v>
      </c>
      <c r="K49" s="23">
        <v>7860</v>
      </c>
      <c r="L49" s="24">
        <v>1920</v>
      </c>
      <c r="M49" s="24">
        <v>0</v>
      </c>
      <c r="N49" s="24">
        <v>3840</v>
      </c>
      <c r="O49" s="23">
        <v>3976</v>
      </c>
      <c r="P49" s="23">
        <v>1341</v>
      </c>
      <c r="Q49" s="23">
        <v>7952</v>
      </c>
      <c r="R49" s="24">
        <v>1988</v>
      </c>
      <c r="S49" s="24">
        <v>0</v>
      </c>
      <c r="T49" s="24">
        <v>3976</v>
      </c>
      <c r="U49" s="23">
        <v>12101</v>
      </c>
      <c r="V49" s="23">
        <v>3121</v>
      </c>
      <c r="W49" s="23">
        <v>24202</v>
      </c>
      <c r="X49" s="24">
        <v>440</v>
      </c>
      <c r="Y49" s="24">
        <v>0</v>
      </c>
      <c r="Z49" s="24">
        <v>880</v>
      </c>
      <c r="AA49" s="23">
        <v>2203</v>
      </c>
      <c r="AB49" s="23">
        <v>1280</v>
      </c>
      <c r="AC49" s="23">
        <v>4406</v>
      </c>
      <c r="AD49" s="24">
        <v>1137</v>
      </c>
      <c r="AE49" s="24">
        <v>36</v>
      </c>
      <c r="AF49" s="24">
        <v>2274</v>
      </c>
      <c r="AG49" s="25">
        <f>VLOOKUP(A49,'[1]15 MAPA DE LEITO (USO CAF)'!$D$2:$I$948,6,0)</f>
        <v>64</v>
      </c>
      <c r="AH49" s="25">
        <f>VLOOKUP(A49,[2]taxaOcupacaoCOVID19_CAF_2021_6_!$E$4:$O$916,11,0)</f>
        <v>78</v>
      </c>
      <c r="AI49" s="26">
        <f>VLOOKUP(A49,[2]taxaOcupacaoCOVID19_CAF_2021_6_!$E$4:$Q$916,13,0)</f>
        <v>0.91025641025641024</v>
      </c>
      <c r="AJ49" s="25">
        <f t="shared" si="8"/>
        <v>78</v>
      </c>
      <c r="AK49" s="20">
        <f t="shared" si="9"/>
        <v>71</v>
      </c>
      <c r="AM49" s="27">
        <f t="shared" si="13"/>
        <v>6.7280837926769017E-3</v>
      </c>
      <c r="AN49" s="9">
        <f t="shared" si="10"/>
        <v>672.80837926769016</v>
      </c>
      <c r="AO49" s="5">
        <v>10</v>
      </c>
      <c r="AP49" s="5">
        <f t="shared" si="11"/>
        <v>670</v>
      </c>
      <c r="AR49" s="7">
        <f t="shared" si="12"/>
        <v>3170</v>
      </c>
      <c r="AS49" s="42">
        <f t="shared" si="6"/>
        <v>67</v>
      </c>
      <c r="AT49" s="5">
        <f>VLOOKUP(G49,'[3]GRADE ATRACURIO 5mL'!$G$6:$AP$374,36,0)</f>
        <v>670</v>
      </c>
      <c r="AU49" s="5" t="b">
        <f t="shared" si="7"/>
        <v>1</v>
      </c>
    </row>
    <row r="50" spans="1:47" ht="38.25" x14ac:dyDescent="0.25">
      <c r="A50" s="20">
        <v>40010</v>
      </c>
      <c r="B50" s="20">
        <v>59045351000242</v>
      </c>
      <c r="C50" s="21" t="s">
        <v>193</v>
      </c>
      <c r="D50" s="22" t="s">
        <v>48</v>
      </c>
      <c r="E50" s="22" t="s">
        <v>138</v>
      </c>
      <c r="F50" s="22" t="s">
        <v>189</v>
      </c>
      <c r="G50" s="22">
        <v>2526</v>
      </c>
      <c r="H50" s="22" t="s">
        <v>190</v>
      </c>
      <c r="I50" s="23">
        <v>0</v>
      </c>
      <c r="J50" s="23">
        <v>0</v>
      </c>
      <c r="K50" s="23">
        <v>0</v>
      </c>
      <c r="L50" s="24">
        <v>74</v>
      </c>
      <c r="M50" s="24">
        <v>0</v>
      </c>
      <c r="N50" s="24">
        <v>148</v>
      </c>
      <c r="O50" s="23">
        <v>0</v>
      </c>
      <c r="P50" s="23">
        <v>0</v>
      </c>
      <c r="Q50" s="23">
        <v>0</v>
      </c>
      <c r="R50" s="24">
        <v>76</v>
      </c>
      <c r="S50" s="24">
        <v>0</v>
      </c>
      <c r="T50" s="24">
        <v>152</v>
      </c>
      <c r="U50" s="23">
        <v>390</v>
      </c>
      <c r="V50" s="23">
        <v>0</v>
      </c>
      <c r="W50" s="23">
        <v>780</v>
      </c>
      <c r="X50" s="24">
        <v>95</v>
      </c>
      <c r="Y50" s="24">
        <v>0</v>
      </c>
      <c r="Z50" s="24">
        <v>190</v>
      </c>
      <c r="AA50" s="23">
        <v>189</v>
      </c>
      <c r="AB50" s="23">
        <v>0</v>
      </c>
      <c r="AC50" s="23">
        <v>378</v>
      </c>
      <c r="AD50" s="24">
        <v>38</v>
      </c>
      <c r="AE50" s="24">
        <v>3</v>
      </c>
      <c r="AF50" s="24">
        <v>76</v>
      </c>
      <c r="AG50" s="25">
        <f>VLOOKUP(A50,'[1]15 MAPA DE LEITO (USO CAF)'!$D$2:$I$948,6,0)</f>
        <v>4</v>
      </c>
      <c r="AH50" s="25" t="e">
        <f>VLOOKUP(A50,[2]taxaOcupacaoCOVID19_CAF_2021_6_!$E$4:$O$916,11,0)</f>
        <v>#N/A</v>
      </c>
      <c r="AI50" s="26" t="e">
        <f>VLOOKUP(A50,[2]taxaOcupacaoCOVID19_CAF_2021_6_!$E$4:$Q$916,13,0)</f>
        <v>#N/A</v>
      </c>
      <c r="AJ50" s="25">
        <f>AG50</f>
        <v>4</v>
      </c>
      <c r="AK50" s="20">
        <f>AJ50</f>
        <v>4</v>
      </c>
      <c r="AM50" s="27">
        <f t="shared" si="13"/>
        <v>2.5931156284275555E-4</v>
      </c>
      <c r="AN50" s="9">
        <f t="shared" si="10"/>
        <v>25.931156284275556</v>
      </c>
      <c r="AO50" s="5">
        <v>10</v>
      </c>
      <c r="AP50" s="5">
        <f t="shared" si="11"/>
        <v>30</v>
      </c>
      <c r="AR50" s="7">
        <f t="shared" si="12"/>
        <v>118</v>
      </c>
      <c r="AS50" s="42">
        <f t="shared" si="6"/>
        <v>3</v>
      </c>
      <c r="AT50" s="5">
        <f>VLOOKUP(G50,'[3]GRADE ATRACURIO 5mL'!$G$6:$AP$374,36,0)</f>
        <v>30</v>
      </c>
      <c r="AU50" s="5" t="b">
        <f t="shared" si="7"/>
        <v>1</v>
      </c>
    </row>
    <row r="51" spans="1:47" ht="25.5" x14ac:dyDescent="0.25">
      <c r="A51" s="20">
        <v>102075</v>
      </c>
      <c r="B51" s="20">
        <v>9652823001229</v>
      </c>
      <c r="C51" s="21" t="s">
        <v>194</v>
      </c>
      <c r="D51" s="22" t="s">
        <v>48</v>
      </c>
      <c r="E51" s="22" t="s">
        <v>52</v>
      </c>
      <c r="F51" s="22" t="s">
        <v>189</v>
      </c>
      <c r="G51" s="22">
        <v>1925</v>
      </c>
      <c r="H51" s="22" t="s">
        <v>190</v>
      </c>
      <c r="I51" s="23">
        <v>3000</v>
      </c>
      <c r="J51" s="23">
        <v>125</v>
      </c>
      <c r="K51" s="23">
        <v>6000</v>
      </c>
      <c r="L51" s="24">
        <v>2000</v>
      </c>
      <c r="M51" s="24">
        <v>0</v>
      </c>
      <c r="N51" s="24">
        <v>4000</v>
      </c>
      <c r="O51" s="23">
        <v>4800</v>
      </c>
      <c r="P51" s="23">
        <v>0</v>
      </c>
      <c r="Q51" s="23">
        <v>9600</v>
      </c>
      <c r="R51" s="24">
        <v>3000</v>
      </c>
      <c r="S51" s="24">
        <v>0</v>
      </c>
      <c r="T51" s="24">
        <v>6000</v>
      </c>
      <c r="U51" s="23">
        <v>9000</v>
      </c>
      <c r="V51" s="23">
        <v>15</v>
      </c>
      <c r="W51" s="23">
        <v>18000</v>
      </c>
      <c r="X51" s="24">
        <v>4000</v>
      </c>
      <c r="Y51" s="24">
        <v>0</v>
      </c>
      <c r="Z51" s="24">
        <v>8000</v>
      </c>
      <c r="AA51" s="23">
        <v>6300</v>
      </c>
      <c r="AB51" s="23">
        <v>129</v>
      </c>
      <c r="AC51" s="23">
        <v>12600</v>
      </c>
      <c r="AD51" s="24">
        <v>4000</v>
      </c>
      <c r="AE51" s="24">
        <v>0</v>
      </c>
      <c r="AF51" s="24">
        <v>8000</v>
      </c>
      <c r="AG51" s="25">
        <f>VLOOKUP(A51,'[1]15 MAPA DE LEITO (USO CAF)'!$D$2:$I$948,6,0)</f>
        <v>70</v>
      </c>
      <c r="AH51" s="25">
        <f>VLOOKUP(A51,[2]taxaOcupacaoCOVID19_CAF_2021_6_!$E$4:$O$916,11,0)</f>
        <v>50</v>
      </c>
      <c r="AI51" s="26">
        <f>VLOOKUP(A51,[2]taxaOcupacaoCOVID19_CAF_2021_6_!$E$4:$Q$916,13,0)</f>
        <v>0.96</v>
      </c>
      <c r="AJ51" s="25">
        <f t="shared" si="8"/>
        <v>70</v>
      </c>
      <c r="AK51" s="20">
        <f t="shared" si="9"/>
        <v>67.2</v>
      </c>
      <c r="AM51" s="27">
        <f t="shared" si="13"/>
        <v>7.0084206173717722E-3</v>
      </c>
      <c r="AN51" s="9">
        <f t="shared" si="10"/>
        <v>700.84206173717723</v>
      </c>
      <c r="AO51" s="5">
        <v>10</v>
      </c>
      <c r="AP51" s="5">
        <f t="shared" si="11"/>
        <v>700</v>
      </c>
      <c r="AR51" s="7">
        <f t="shared" si="12"/>
        <v>3300</v>
      </c>
      <c r="AS51" s="42">
        <f t="shared" si="6"/>
        <v>70</v>
      </c>
      <c r="AT51" s="5">
        <f>VLOOKUP(G51,'[3]GRADE ATRACURIO 5mL'!$G$6:$AP$374,36,0)</f>
        <v>700</v>
      </c>
      <c r="AU51" s="5" t="b">
        <f t="shared" si="7"/>
        <v>1</v>
      </c>
    </row>
    <row r="52" spans="1:47" ht="25.5" x14ac:dyDescent="0.25">
      <c r="A52" s="20">
        <v>102105</v>
      </c>
      <c r="B52" s="20">
        <v>9652823000680</v>
      </c>
      <c r="C52" s="21" t="s">
        <v>195</v>
      </c>
      <c r="D52" s="22" t="s">
        <v>48</v>
      </c>
      <c r="E52" s="22" t="s">
        <v>93</v>
      </c>
      <c r="F52" s="22" t="s">
        <v>189</v>
      </c>
      <c r="G52" s="22">
        <v>2105</v>
      </c>
      <c r="H52" s="22" t="s">
        <v>190</v>
      </c>
      <c r="I52" s="23">
        <v>30000</v>
      </c>
      <c r="J52" s="23">
        <v>1369</v>
      </c>
      <c r="K52" s="23">
        <v>60000</v>
      </c>
      <c r="L52" s="24">
        <v>15000</v>
      </c>
      <c r="M52" s="24">
        <v>0</v>
      </c>
      <c r="N52" s="24">
        <v>30000</v>
      </c>
      <c r="O52" s="23">
        <v>30000</v>
      </c>
      <c r="P52" s="23">
        <v>3651</v>
      </c>
      <c r="Q52" s="23">
        <v>60000</v>
      </c>
      <c r="R52" s="24">
        <v>15000</v>
      </c>
      <c r="S52" s="24">
        <v>0</v>
      </c>
      <c r="T52" s="24">
        <v>30000</v>
      </c>
      <c r="U52" s="23">
        <v>40000</v>
      </c>
      <c r="V52" s="23">
        <v>57</v>
      </c>
      <c r="W52" s="23">
        <v>80000</v>
      </c>
      <c r="X52" s="24">
        <v>7500</v>
      </c>
      <c r="Y52" s="24">
        <v>0</v>
      </c>
      <c r="Z52" s="24">
        <v>15000</v>
      </c>
      <c r="AA52" s="23">
        <v>30000</v>
      </c>
      <c r="AB52" s="23">
        <v>44</v>
      </c>
      <c r="AC52" s="23">
        <v>60000</v>
      </c>
      <c r="AD52" s="24">
        <v>30000</v>
      </c>
      <c r="AE52" s="24">
        <v>2660</v>
      </c>
      <c r="AF52" s="24">
        <v>60000</v>
      </c>
      <c r="AG52" s="25">
        <f>VLOOKUP(A52,'[1]15 MAPA DE LEITO (USO CAF)'!$D$2:$I$948,6,0)</f>
        <v>188</v>
      </c>
      <c r="AH52" s="25">
        <f>VLOOKUP(A52,[2]taxaOcupacaoCOVID19_CAF_2021_6_!$E$4:$O$916,11,0)</f>
        <v>188</v>
      </c>
      <c r="AI52" s="26">
        <f>VLOOKUP(A52,[2]taxaOcupacaoCOVID19_CAF_2021_6_!$E$4:$Q$916,13,0)</f>
        <v>0.9042553191489362</v>
      </c>
      <c r="AJ52" s="25">
        <f t="shared" si="8"/>
        <v>188</v>
      </c>
      <c r="AK52" s="20">
        <f t="shared" si="9"/>
        <v>170</v>
      </c>
      <c r="AM52" s="27">
        <f t="shared" si="13"/>
        <v>5.2563154630288295E-2</v>
      </c>
      <c r="AN52" s="9">
        <f t="shared" si="10"/>
        <v>5256.3154630288291</v>
      </c>
      <c r="AO52" s="5">
        <v>10</v>
      </c>
      <c r="AP52" s="5">
        <v>5140</v>
      </c>
      <c r="AR52" s="7">
        <f t="shared" si="12"/>
        <v>24860</v>
      </c>
      <c r="AS52" s="42">
        <f t="shared" si="6"/>
        <v>514</v>
      </c>
      <c r="AT52" s="5">
        <f>VLOOKUP(G52,'[3]GRADE ATRACURIO 5mL'!$G$6:$AP$374,36,0)</f>
        <v>5140</v>
      </c>
      <c r="AU52" s="5" t="b">
        <f t="shared" si="7"/>
        <v>1</v>
      </c>
    </row>
    <row r="53" spans="1:47" ht="38.25" x14ac:dyDescent="0.25">
      <c r="A53" s="30">
        <v>102741</v>
      </c>
      <c r="B53" s="20">
        <v>45276128000110</v>
      </c>
      <c r="C53" s="21" t="s">
        <v>196</v>
      </c>
      <c r="D53" s="22" t="s">
        <v>58</v>
      </c>
      <c r="E53" s="22" t="s">
        <v>58</v>
      </c>
      <c r="F53" s="22" t="s">
        <v>189</v>
      </c>
      <c r="G53" s="22">
        <v>1758</v>
      </c>
      <c r="H53" s="22" t="s">
        <v>190</v>
      </c>
      <c r="I53" s="23">
        <v>750</v>
      </c>
      <c r="J53" s="23">
        <v>1820</v>
      </c>
      <c r="K53" s="23">
        <v>1500</v>
      </c>
      <c r="L53" s="24">
        <v>1500</v>
      </c>
      <c r="M53" s="24">
        <v>630</v>
      </c>
      <c r="N53" s="24">
        <v>3000</v>
      </c>
      <c r="O53" s="23">
        <v>1200</v>
      </c>
      <c r="P53" s="23">
        <v>0</v>
      </c>
      <c r="Q53" s="23">
        <v>2400</v>
      </c>
      <c r="R53" s="24">
        <v>2400</v>
      </c>
      <c r="S53" s="24">
        <v>629</v>
      </c>
      <c r="T53" s="24">
        <v>4800</v>
      </c>
      <c r="U53" s="23">
        <v>3600</v>
      </c>
      <c r="V53" s="23">
        <v>3692</v>
      </c>
      <c r="W53" s="23">
        <v>7600</v>
      </c>
      <c r="X53" s="24">
        <v>100</v>
      </c>
      <c r="Y53" s="24">
        <v>0</v>
      </c>
      <c r="Z53" s="24">
        <v>200</v>
      </c>
      <c r="AA53" s="23">
        <v>900</v>
      </c>
      <c r="AB53" s="23">
        <v>252</v>
      </c>
      <c r="AC53" s="23">
        <v>1800</v>
      </c>
      <c r="AD53" s="24">
        <v>240</v>
      </c>
      <c r="AE53" s="24">
        <v>0</v>
      </c>
      <c r="AF53" s="24">
        <v>480</v>
      </c>
      <c r="AG53" s="25">
        <f>VLOOKUP(A53,'[1]15 MAPA DE LEITO (USO CAF)'!$D$2:$I$948,6,0)</f>
        <v>30</v>
      </c>
      <c r="AH53" s="25">
        <f>VLOOKUP(A53,[2]taxaOcupacaoCOVID19_CAF_2021_6_!$E$4:$O$916,11,0)</f>
        <v>30</v>
      </c>
      <c r="AI53" s="26">
        <f>VLOOKUP(A53,[2]taxaOcupacaoCOVID19_CAF_2021_6_!$E$4:$Q$916,13,0)</f>
        <v>0.96666666666666667</v>
      </c>
      <c r="AJ53" s="25">
        <f t="shared" si="8"/>
        <v>30</v>
      </c>
      <c r="AK53" s="20">
        <f t="shared" si="9"/>
        <v>29</v>
      </c>
      <c r="AM53" s="27">
        <f t="shared" si="13"/>
        <v>5.2563154630288289E-3</v>
      </c>
      <c r="AN53" s="9">
        <f t="shared" si="10"/>
        <v>525.63154630288284</v>
      </c>
      <c r="AO53" s="5">
        <v>10</v>
      </c>
      <c r="AP53" s="5">
        <f t="shared" si="11"/>
        <v>530</v>
      </c>
      <c r="AR53" s="7">
        <f t="shared" si="12"/>
        <v>2470</v>
      </c>
      <c r="AS53" s="42">
        <f t="shared" si="6"/>
        <v>53</v>
      </c>
      <c r="AT53" s="5">
        <f>VLOOKUP(G53,'[3]GRADE ATRACURIO 5mL'!$G$6:$AP$374,36,0)</f>
        <v>530</v>
      </c>
      <c r="AU53" s="5" t="b">
        <f t="shared" si="7"/>
        <v>1</v>
      </c>
    </row>
    <row r="54" spans="1:47" ht="38.25" x14ac:dyDescent="0.25">
      <c r="A54" s="20">
        <v>102806</v>
      </c>
      <c r="B54" s="20">
        <v>58200015000183</v>
      </c>
      <c r="C54" s="28" t="s">
        <v>197</v>
      </c>
      <c r="D54" s="22" t="s">
        <v>65</v>
      </c>
      <c r="E54" s="22" t="s">
        <v>66</v>
      </c>
      <c r="F54" s="22" t="s">
        <v>189</v>
      </c>
      <c r="G54" s="22">
        <v>2269</v>
      </c>
      <c r="H54" s="22" t="s">
        <v>190</v>
      </c>
      <c r="I54" s="23">
        <v>660</v>
      </c>
      <c r="J54" s="23">
        <v>160</v>
      </c>
      <c r="K54" s="23">
        <v>1320</v>
      </c>
      <c r="L54" s="24">
        <v>330</v>
      </c>
      <c r="M54" s="24">
        <v>85</v>
      </c>
      <c r="N54" s="24">
        <v>660</v>
      </c>
      <c r="O54" s="23">
        <v>300</v>
      </c>
      <c r="P54" s="23">
        <v>100</v>
      </c>
      <c r="Q54" s="23">
        <v>600</v>
      </c>
      <c r="R54" s="24">
        <v>210</v>
      </c>
      <c r="S54" s="24">
        <v>0</v>
      </c>
      <c r="T54" s="24">
        <v>420</v>
      </c>
      <c r="U54" s="23">
        <v>1020</v>
      </c>
      <c r="V54" s="23">
        <v>0</v>
      </c>
      <c r="W54" s="23">
        <v>2040</v>
      </c>
      <c r="X54" s="24">
        <v>900</v>
      </c>
      <c r="Y54" s="24">
        <v>0</v>
      </c>
      <c r="Z54" s="24">
        <v>1800</v>
      </c>
      <c r="AA54" s="23">
        <v>1260</v>
      </c>
      <c r="AB54" s="23">
        <v>530</v>
      </c>
      <c r="AC54" s="23">
        <v>2520</v>
      </c>
      <c r="AD54" s="24">
        <v>360</v>
      </c>
      <c r="AE54" s="24">
        <v>0</v>
      </c>
      <c r="AF54" s="24">
        <v>720</v>
      </c>
      <c r="AG54" s="25">
        <f>VLOOKUP(A54,'[1]15 MAPA DE LEITO (USO CAF)'!$D$2:$I$948,6,0)</f>
        <v>20</v>
      </c>
      <c r="AH54" s="25">
        <f>VLOOKUP(A54,[2]taxaOcupacaoCOVID19_CAF_2021_6_!$E$4:$O$916,11,0)</f>
        <v>20</v>
      </c>
      <c r="AI54" s="26">
        <f>VLOOKUP(A54,[2]taxaOcupacaoCOVID19_CAF_2021_6_!$E$4:$Q$916,13,0)</f>
        <v>0.6</v>
      </c>
      <c r="AJ54" s="25">
        <f t="shared" si="8"/>
        <v>20</v>
      </c>
      <c r="AK54" s="20">
        <f t="shared" si="9"/>
        <v>12</v>
      </c>
      <c r="AM54" s="27">
        <f t="shared" si="13"/>
        <v>1.1563894018663424E-3</v>
      </c>
      <c r="AN54" s="9">
        <f t="shared" si="10"/>
        <v>115.63894018663423</v>
      </c>
      <c r="AO54" s="5">
        <v>10</v>
      </c>
      <c r="AP54" s="5">
        <f t="shared" si="11"/>
        <v>120</v>
      </c>
      <c r="AR54" s="7">
        <f t="shared" si="12"/>
        <v>540</v>
      </c>
      <c r="AS54" s="42">
        <f t="shared" si="6"/>
        <v>12</v>
      </c>
      <c r="AT54" s="5">
        <f>VLOOKUP(G54,'[3]GRADE ATRACURIO 5mL'!$G$6:$AP$374,36,0)</f>
        <v>120</v>
      </c>
      <c r="AU54" s="5" t="b">
        <f t="shared" si="7"/>
        <v>1</v>
      </c>
    </row>
    <row r="55" spans="1:47" x14ac:dyDescent="0.25">
      <c r="A55" s="20">
        <v>105120</v>
      </c>
      <c r="B55" s="20">
        <v>46137410000180</v>
      </c>
      <c r="C55" s="21" t="s">
        <v>198</v>
      </c>
      <c r="D55" s="22" t="s">
        <v>84</v>
      </c>
      <c r="E55" s="22" t="s">
        <v>84</v>
      </c>
      <c r="F55" s="22" t="s">
        <v>189</v>
      </c>
      <c r="G55" s="22">
        <v>2757</v>
      </c>
      <c r="H55" s="22" t="s">
        <v>190</v>
      </c>
      <c r="I55" s="23">
        <v>0</v>
      </c>
      <c r="J55" s="23">
        <v>0</v>
      </c>
      <c r="K55" s="23">
        <v>0</v>
      </c>
      <c r="L55" s="24">
        <v>1500</v>
      </c>
      <c r="M55" s="24">
        <v>0</v>
      </c>
      <c r="N55" s="24">
        <v>3000</v>
      </c>
      <c r="O55" s="23">
        <v>0</v>
      </c>
      <c r="P55" s="23">
        <v>0</v>
      </c>
      <c r="Q55" s="23">
        <v>0</v>
      </c>
      <c r="R55" s="24">
        <v>0</v>
      </c>
      <c r="S55" s="24">
        <v>0</v>
      </c>
      <c r="T55" s="24">
        <v>3000</v>
      </c>
      <c r="U55" s="23">
        <v>0</v>
      </c>
      <c r="V55" s="23">
        <v>0</v>
      </c>
      <c r="W55" s="23">
        <v>2000</v>
      </c>
      <c r="X55" s="24">
        <v>0</v>
      </c>
      <c r="Y55" s="24">
        <v>0</v>
      </c>
      <c r="Z55" s="24">
        <v>0</v>
      </c>
      <c r="AA55" s="23">
        <v>0</v>
      </c>
      <c r="AB55" s="23">
        <v>0</v>
      </c>
      <c r="AC55" s="23">
        <v>0</v>
      </c>
      <c r="AD55" s="24">
        <v>7000</v>
      </c>
      <c r="AE55" s="24">
        <v>0</v>
      </c>
      <c r="AF55" s="24">
        <v>3000</v>
      </c>
      <c r="AG55" s="25">
        <f>VLOOKUP(A55,'[1]15 MAPA DE LEITO (USO CAF)'!$D$2:$I$948,6,0)</f>
        <v>8</v>
      </c>
      <c r="AH55" s="25">
        <f>VLOOKUP(A55,[2]taxaOcupacaoCOVID19_CAF_2021_6_!$E$4:$O$916,11,0)</f>
        <v>8</v>
      </c>
      <c r="AI55" s="26">
        <f>VLOOKUP(A55,[2]taxaOcupacaoCOVID19_CAF_2021_6_!$E$4:$Q$916,13,0)</f>
        <v>1</v>
      </c>
      <c r="AJ55" s="25">
        <f t="shared" si="8"/>
        <v>8</v>
      </c>
      <c r="AK55" s="20">
        <f t="shared" si="9"/>
        <v>8</v>
      </c>
      <c r="AM55" s="27">
        <f t="shared" si="13"/>
        <v>5.2563154630288289E-3</v>
      </c>
      <c r="AN55" s="9">
        <f t="shared" si="10"/>
        <v>525.63154630288284</v>
      </c>
      <c r="AO55" s="5">
        <v>10</v>
      </c>
      <c r="AP55" s="5">
        <f t="shared" si="11"/>
        <v>530</v>
      </c>
      <c r="AR55" s="7">
        <f t="shared" si="12"/>
        <v>2470</v>
      </c>
      <c r="AS55" s="42">
        <f t="shared" si="6"/>
        <v>53</v>
      </c>
      <c r="AT55" s="5">
        <f>VLOOKUP(G55,'[3]GRADE ATRACURIO 5mL'!$G$6:$AP$374,36,0)</f>
        <v>530</v>
      </c>
      <c r="AU55" s="5" t="b">
        <f t="shared" si="7"/>
        <v>1</v>
      </c>
    </row>
    <row r="56" spans="1:47" ht="38.25" x14ac:dyDescent="0.25">
      <c r="A56" s="20">
        <v>105597</v>
      </c>
      <c r="B56" s="20">
        <v>46523171000104</v>
      </c>
      <c r="C56" s="21" t="s">
        <v>199</v>
      </c>
      <c r="D56" s="22" t="s">
        <v>48</v>
      </c>
      <c r="E56" s="22" t="s">
        <v>200</v>
      </c>
      <c r="F56" s="22" t="s">
        <v>189</v>
      </c>
      <c r="G56" s="22">
        <v>2305</v>
      </c>
      <c r="H56" s="22" t="s">
        <v>190</v>
      </c>
      <c r="I56" s="23">
        <v>4000</v>
      </c>
      <c r="J56" s="23">
        <v>80</v>
      </c>
      <c r="K56" s="23">
        <v>8000</v>
      </c>
      <c r="L56" s="24">
        <v>3500</v>
      </c>
      <c r="M56" s="24">
        <v>100</v>
      </c>
      <c r="N56" s="24">
        <v>7000</v>
      </c>
      <c r="O56" s="23">
        <v>2500</v>
      </c>
      <c r="P56" s="23">
        <v>35</v>
      </c>
      <c r="Q56" s="23">
        <v>5000</v>
      </c>
      <c r="R56" s="24">
        <v>2500</v>
      </c>
      <c r="S56" s="24">
        <v>80</v>
      </c>
      <c r="T56" s="24">
        <v>5000</v>
      </c>
      <c r="U56" s="23">
        <v>4000</v>
      </c>
      <c r="V56" s="23">
        <v>180</v>
      </c>
      <c r="W56" s="23">
        <v>8000</v>
      </c>
      <c r="X56" s="24">
        <v>3000</v>
      </c>
      <c r="Y56" s="24">
        <v>45</v>
      </c>
      <c r="Z56" s="24">
        <v>6000</v>
      </c>
      <c r="AA56" s="23">
        <v>3000</v>
      </c>
      <c r="AB56" s="23">
        <v>40</v>
      </c>
      <c r="AC56" s="23">
        <v>6000</v>
      </c>
      <c r="AD56" s="24">
        <v>2500</v>
      </c>
      <c r="AE56" s="24">
        <v>65</v>
      </c>
      <c r="AF56" s="24">
        <v>5000</v>
      </c>
      <c r="AG56" s="25">
        <f>VLOOKUP(A56,'[1]15 MAPA DE LEITO (USO CAF)'!$D$2:$I$948,6,0)</f>
        <v>2</v>
      </c>
      <c r="AH56" s="25">
        <f>VLOOKUP(A56,[2]taxaOcupacaoCOVID19_CAF_2021_6_!$E$4:$O$916,11,0)</f>
        <v>2</v>
      </c>
      <c r="AI56" s="26">
        <f>VLOOKUP(A56,[2]taxaOcupacaoCOVID19_CAF_2021_6_!$E$4:$Q$916,13,0)</f>
        <v>0.5</v>
      </c>
      <c r="AJ56" s="25">
        <f t="shared" si="8"/>
        <v>2</v>
      </c>
      <c r="AK56" s="20">
        <f t="shared" si="9"/>
        <v>1</v>
      </c>
      <c r="AM56" s="27">
        <f t="shared" si="13"/>
        <v>1.2264736080400601E-2</v>
      </c>
      <c r="AN56" s="9">
        <f t="shared" si="10"/>
        <v>1226.4736080400601</v>
      </c>
      <c r="AO56" s="5">
        <v>10</v>
      </c>
      <c r="AP56" s="5">
        <f t="shared" si="11"/>
        <v>1230</v>
      </c>
      <c r="AR56" s="7">
        <f t="shared" si="12"/>
        <v>5770</v>
      </c>
      <c r="AS56" s="42">
        <f t="shared" si="6"/>
        <v>123</v>
      </c>
      <c r="AT56" s="5">
        <f>VLOOKUP(G56,'[3]GRADE ATRACURIO 5mL'!$G$6:$AP$374,36,0)</f>
        <v>1230</v>
      </c>
      <c r="AU56" s="5" t="b">
        <f t="shared" si="7"/>
        <v>1</v>
      </c>
    </row>
    <row r="57" spans="1:47" ht="25.5" x14ac:dyDescent="0.25">
      <c r="A57" s="30">
        <v>112062</v>
      </c>
      <c r="B57" s="20">
        <v>46522967000134</v>
      </c>
      <c r="C57" s="21" t="s">
        <v>205</v>
      </c>
      <c r="D57" s="22" t="s">
        <v>48</v>
      </c>
      <c r="E57" s="22" t="s">
        <v>206</v>
      </c>
      <c r="F57" s="22" t="s">
        <v>189</v>
      </c>
      <c r="G57" s="22">
        <v>2381</v>
      </c>
      <c r="H57" s="22" t="s">
        <v>190</v>
      </c>
      <c r="I57" s="23">
        <v>0</v>
      </c>
      <c r="J57" s="23">
        <v>0</v>
      </c>
      <c r="K57" s="23">
        <v>0</v>
      </c>
      <c r="L57" s="24">
        <v>1000</v>
      </c>
      <c r="M57" s="24">
        <v>0</v>
      </c>
      <c r="N57" s="24">
        <v>2000</v>
      </c>
      <c r="O57" s="23">
        <v>0</v>
      </c>
      <c r="P57" s="23">
        <v>0</v>
      </c>
      <c r="Q57" s="23">
        <v>0</v>
      </c>
      <c r="R57" s="24">
        <v>500</v>
      </c>
      <c r="S57" s="24">
        <v>0</v>
      </c>
      <c r="T57" s="24">
        <v>1000</v>
      </c>
      <c r="U57" s="23">
        <v>3600</v>
      </c>
      <c r="V57" s="23">
        <v>0</v>
      </c>
      <c r="W57" s="23">
        <v>7200</v>
      </c>
      <c r="X57" s="24">
        <v>0</v>
      </c>
      <c r="Y57" s="24">
        <v>0</v>
      </c>
      <c r="Z57" s="24">
        <v>0</v>
      </c>
      <c r="AA57" s="23">
        <v>3600</v>
      </c>
      <c r="AB57" s="23">
        <v>100</v>
      </c>
      <c r="AC57" s="23">
        <v>7200</v>
      </c>
      <c r="AD57" s="24">
        <v>2000</v>
      </c>
      <c r="AE57" s="24">
        <v>300</v>
      </c>
      <c r="AF57" s="24">
        <v>4000</v>
      </c>
      <c r="AG57" s="25">
        <f>VLOOKUP(A57,'[1]15 MAPA DE LEITO (USO CAF)'!$D$2:$I$948,6,0)</f>
        <v>17</v>
      </c>
      <c r="AH57" s="25">
        <f>VLOOKUP(A57,[2]taxaOcupacaoCOVID19_CAF_2021_6_!$E$4:$O$916,11,0)</f>
        <v>27</v>
      </c>
      <c r="AI57" s="26">
        <f>VLOOKUP(A57,[2]taxaOcupacaoCOVID19_CAF_2021_6_!$E$4:$Q$916,13,0)</f>
        <v>0.81481481481481477</v>
      </c>
      <c r="AJ57" s="25">
        <f t="shared" si="8"/>
        <v>27</v>
      </c>
      <c r="AK57" s="20">
        <f t="shared" si="9"/>
        <v>22</v>
      </c>
      <c r="AM57" s="27">
        <f t="shared" si="13"/>
        <v>3.5042103086858861E-3</v>
      </c>
      <c r="AN57" s="9">
        <f t="shared" si="10"/>
        <v>350.42103086858862</v>
      </c>
      <c r="AO57" s="5">
        <v>10</v>
      </c>
      <c r="AP57" s="5">
        <f t="shared" si="11"/>
        <v>350</v>
      </c>
      <c r="AR57" s="7">
        <f t="shared" si="12"/>
        <v>1650</v>
      </c>
      <c r="AS57" s="42">
        <f t="shared" si="6"/>
        <v>35</v>
      </c>
      <c r="AT57" s="5">
        <f>VLOOKUP(G57,'[3]GRADE ATRACURIO 5mL'!$G$6:$AP$374,36,0)</f>
        <v>350</v>
      </c>
      <c r="AU57" s="5" t="b">
        <f t="shared" si="7"/>
        <v>1</v>
      </c>
    </row>
    <row r="58" spans="1:47" ht="25.5" x14ac:dyDescent="0.25">
      <c r="A58" s="20">
        <v>115509</v>
      </c>
      <c r="B58" s="20">
        <v>46523163000150</v>
      </c>
      <c r="C58" s="21" t="s">
        <v>208</v>
      </c>
      <c r="D58" s="22" t="s">
        <v>48</v>
      </c>
      <c r="E58" s="22" t="s">
        <v>209</v>
      </c>
      <c r="F58" s="22" t="s">
        <v>189</v>
      </c>
      <c r="G58" s="22">
        <v>2317</v>
      </c>
      <c r="H58" s="22" t="s">
        <v>190</v>
      </c>
      <c r="I58" s="23">
        <v>0</v>
      </c>
      <c r="J58" s="23">
        <v>0</v>
      </c>
      <c r="K58" s="23">
        <v>0</v>
      </c>
      <c r="L58" s="24">
        <v>1200</v>
      </c>
      <c r="M58" s="24">
        <v>0</v>
      </c>
      <c r="N58" s="24">
        <v>2400</v>
      </c>
      <c r="O58" s="23">
        <v>1950</v>
      </c>
      <c r="P58" s="23">
        <v>3</v>
      </c>
      <c r="Q58" s="23">
        <v>3900</v>
      </c>
      <c r="R58" s="24">
        <v>0</v>
      </c>
      <c r="S58" s="24">
        <v>0</v>
      </c>
      <c r="T58" s="24">
        <v>0</v>
      </c>
      <c r="U58" s="23">
        <v>2400</v>
      </c>
      <c r="V58" s="23">
        <v>0</v>
      </c>
      <c r="W58" s="23">
        <v>4800</v>
      </c>
      <c r="X58" s="24">
        <v>900</v>
      </c>
      <c r="Y58" s="24">
        <v>0</v>
      </c>
      <c r="Z58" s="24">
        <v>1800</v>
      </c>
      <c r="AA58" s="23">
        <v>0</v>
      </c>
      <c r="AB58" s="23">
        <v>900</v>
      </c>
      <c r="AC58" s="23">
        <v>0</v>
      </c>
      <c r="AD58" s="24">
        <v>2400</v>
      </c>
      <c r="AE58" s="24">
        <v>4</v>
      </c>
      <c r="AF58" s="24">
        <v>4800</v>
      </c>
      <c r="AG58" s="25">
        <f>VLOOKUP(A58,'[1]15 MAPA DE LEITO (USO CAF)'!$D$2:$I$948,6,0)</f>
        <v>10</v>
      </c>
      <c r="AH58" s="25">
        <f>VLOOKUP(A58,[2]taxaOcupacaoCOVID19_CAF_2021_6_!$E$4:$O$916,11,0)</f>
        <v>10</v>
      </c>
      <c r="AI58" s="26">
        <f>VLOOKUP(A58,[2]taxaOcupacaoCOVID19_CAF_2021_6_!$E$4:$Q$916,13,0)</f>
        <v>0.9</v>
      </c>
      <c r="AJ58" s="25">
        <f t="shared" si="8"/>
        <v>10</v>
      </c>
      <c r="AK58" s="20">
        <f t="shared" si="9"/>
        <v>9</v>
      </c>
      <c r="AM58" s="27">
        <f t="shared" si="13"/>
        <v>4.2050523704230637E-3</v>
      </c>
      <c r="AN58" s="9">
        <f t="shared" si="10"/>
        <v>420.50523704230636</v>
      </c>
      <c r="AO58" s="5">
        <v>10</v>
      </c>
      <c r="AP58" s="5">
        <f t="shared" si="11"/>
        <v>420</v>
      </c>
      <c r="AR58" s="7">
        <f t="shared" si="12"/>
        <v>1980</v>
      </c>
      <c r="AS58" s="42">
        <f t="shared" si="6"/>
        <v>42</v>
      </c>
      <c r="AT58" s="5">
        <f>VLOOKUP(G58,'[3]GRADE ATRACURIO 5mL'!$G$6:$AP$374,36,0)</f>
        <v>420</v>
      </c>
      <c r="AU58" s="5" t="b">
        <f t="shared" si="7"/>
        <v>1</v>
      </c>
    </row>
    <row r="59" spans="1:47" ht="51" x14ac:dyDescent="0.25">
      <c r="A59" s="30">
        <v>158119</v>
      </c>
      <c r="B59" s="20">
        <v>46392148002244</v>
      </c>
      <c r="C59" s="21" t="s">
        <v>213</v>
      </c>
      <c r="D59" s="22" t="s">
        <v>48</v>
      </c>
      <c r="E59" s="22" t="s">
        <v>52</v>
      </c>
      <c r="F59" s="22" t="s">
        <v>189</v>
      </c>
      <c r="G59" s="22">
        <v>2375</v>
      </c>
      <c r="H59" s="22" t="s">
        <v>190</v>
      </c>
      <c r="I59" s="23">
        <v>4320</v>
      </c>
      <c r="J59" s="23">
        <v>0</v>
      </c>
      <c r="K59" s="23">
        <v>8640</v>
      </c>
      <c r="L59" s="24">
        <v>2160</v>
      </c>
      <c r="M59" s="24">
        <v>1</v>
      </c>
      <c r="N59" s="24">
        <v>4320</v>
      </c>
      <c r="O59" s="23">
        <v>4320</v>
      </c>
      <c r="P59" s="23">
        <v>5</v>
      </c>
      <c r="Q59" s="23">
        <v>8640</v>
      </c>
      <c r="R59" s="24">
        <v>2160</v>
      </c>
      <c r="S59" s="24">
        <v>0</v>
      </c>
      <c r="T59" s="24">
        <v>4320</v>
      </c>
      <c r="U59" s="23">
        <v>7200</v>
      </c>
      <c r="V59" s="23">
        <v>878</v>
      </c>
      <c r="W59" s="23">
        <v>14400</v>
      </c>
      <c r="X59" s="24">
        <v>1080</v>
      </c>
      <c r="Y59" s="24">
        <v>0</v>
      </c>
      <c r="Z59" s="24">
        <v>2160</v>
      </c>
      <c r="AA59" s="23">
        <v>5400</v>
      </c>
      <c r="AB59" s="23">
        <v>4905</v>
      </c>
      <c r="AC59" s="23">
        <v>10800</v>
      </c>
      <c r="AD59" s="24">
        <v>4320</v>
      </c>
      <c r="AE59" s="24">
        <v>0</v>
      </c>
      <c r="AF59" s="24">
        <v>8640</v>
      </c>
      <c r="AG59" s="25">
        <f>VLOOKUP(A59,'[1]15 MAPA DE LEITO (USO CAF)'!$D$2:$I$948,6,0)</f>
        <v>0</v>
      </c>
      <c r="AH59" s="25">
        <f>VLOOKUP(A59,[2]taxaOcupacaoCOVID19_CAF_2021_6_!$E$4:$O$916,11,0)</f>
        <v>12</v>
      </c>
      <c r="AI59" s="26">
        <f>VLOOKUP(A59,[2]taxaOcupacaoCOVID19_CAF_2021_6_!$E$4:$Q$916,13,0)</f>
        <v>0.41666666666666669</v>
      </c>
      <c r="AJ59" s="25">
        <f t="shared" si="8"/>
        <v>12</v>
      </c>
      <c r="AK59" s="20">
        <f t="shared" si="9"/>
        <v>5</v>
      </c>
      <c r="AM59" s="27">
        <f t="shared" si="13"/>
        <v>7.5690942667615141E-3</v>
      </c>
      <c r="AN59" s="9">
        <f t="shared" si="10"/>
        <v>756.90942667615138</v>
      </c>
      <c r="AO59" s="5">
        <v>10</v>
      </c>
      <c r="AP59" s="5">
        <f t="shared" si="11"/>
        <v>760</v>
      </c>
      <c r="AR59" s="7">
        <f t="shared" si="12"/>
        <v>3560</v>
      </c>
      <c r="AS59" s="42">
        <f t="shared" si="6"/>
        <v>76</v>
      </c>
      <c r="AT59" s="5">
        <f>VLOOKUP(G59,'[3]GRADE ATRACURIO 5mL'!$G$6:$AP$374,36,0)</f>
        <v>760</v>
      </c>
      <c r="AU59" s="5" t="b">
        <f t="shared" si="7"/>
        <v>1</v>
      </c>
    </row>
    <row r="60" spans="1:47" ht="25.5" x14ac:dyDescent="0.25">
      <c r="A60" s="20">
        <v>161438</v>
      </c>
      <c r="B60" s="20">
        <v>11344038001765</v>
      </c>
      <c r="C60" s="21" t="s">
        <v>214</v>
      </c>
      <c r="D60" s="22" t="s">
        <v>48</v>
      </c>
      <c r="E60" s="22" t="s">
        <v>93</v>
      </c>
      <c r="F60" s="22" t="s">
        <v>189</v>
      </c>
      <c r="G60" s="22">
        <v>2258</v>
      </c>
      <c r="H60" s="22" t="s">
        <v>190</v>
      </c>
      <c r="I60" s="23">
        <v>0</v>
      </c>
      <c r="J60" s="23">
        <v>100</v>
      </c>
      <c r="K60" s="23">
        <v>0</v>
      </c>
      <c r="L60" s="24">
        <v>2580</v>
      </c>
      <c r="M60" s="24">
        <v>250</v>
      </c>
      <c r="N60" s="24">
        <v>5160</v>
      </c>
      <c r="O60" s="23">
        <v>1500</v>
      </c>
      <c r="P60" s="23">
        <v>900</v>
      </c>
      <c r="Q60" s="23">
        <v>3000</v>
      </c>
      <c r="R60" s="24">
        <v>0</v>
      </c>
      <c r="S60" s="24">
        <v>0</v>
      </c>
      <c r="T60" s="24">
        <v>0</v>
      </c>
      <c r="U60" s="23">
        <v>15000</v>
      </c>
      <c r="V60" s="23">
        <v>2630</v>
      </c>
      <c r="W60" s="23">
        <v>30000</v>
      </c>
      <c r="X60" s="24">
        <v>0</v>
      </c>
      <c r="Y60" s="24">
        <v>0</v>
      </c>
      <c r="Z60" s="24">
        <v>0</v>
      </c>
      <c r="AA60" s="23">
        <v>15000</v>
      </c>
      <c r="AB60" s="23">
        <v>95</v>
      </c>
      <c r="AC60" s="23">
        <v>3000</v>
      </c>
      <c r="AD60" s="24">
        <v>4000</v>
      </c>
      <c r="AE60" s="24">
        <v>860</v>
      </c>
      <c r="AF60" s="24">
        <v>8000</v>
      </c>
      <c r="AG60" s="25">
        <f>VLOOKUP(A60,'[1]15 MAPA DE LEITO (USO CAF)'!$D$2:$I$948,6,0)</f>
        <v>0</v>
      </c>
      <c r="AH60" s="25">
        <f>VLOOKUP(A60,[2]taxaOcupacaoCOVID19_CAF_2021_6_!$E$4:$O$916,11,0)</f>
        <v>160</v>
      </c>
      <c r="AI60" s="26">
        <f>VLOOKUP(A60,[2]taxaOcupacaoCOVID19_CAF_2021_6_!$E$4:$Q$916,13,0)</f>
        <v>0.75624999999999998</v>
      </c>
      <c r="AJ60" s="25">
        <f t="shared" si="8"/>
        <v>160</v>
      </c>
      <c r="AK60" s="20">
        <f t="shared" si="9"/>
        <v>121</v>
      </c>
      <c r="AM60" s="27">
        <f t="shared" si="13"/>
        <v>9.0408625964095869E-3</v>
      </c>
      <c r="AN60" s="9">
        <f t="shared" si="10"/>
        <v>904.0862596409587</v>
      </c>
      <c r="AO60" s="5">
        <v>10</v>
      </c>
      <c r="AP60" s="5">
        <f t="shared" si="11"/>
        <v>900</v>
      </c>
      <c r="AR60" s="7">
        <f t="shared" si="12"/>
        <v>4260</v>
      </c>
      <c r="AS60" s="42">
        <f t="shared" si="6"/>
        <v>90</v>
      </c>
      <c r="AT60" s="5">
        <f>VLOOKUP(G60,'[3]GRADE ATRACURIO 5mL'!$G$6:$AP$374,36,0)</f>
        <v>900</v>
      </c>
      <c r="AU60" s="5" t="b">
        <f t="shared" si="7"/>
        <v>1</v>
      </c>
    </row>
    <row r="61" spans="1:47" ht="38.25" x14ac:dyDescent="0.25">
      <c r="A61" s="20">
        <v>255874</v>
      </c>
      <c r="B61" s="20">
        <v>46680500000112</v>
      </c>
      <c r="C61" s="21" t="s">
        <v>218</v>
      </c>
      <c r="D61" s="22" t="s">
        <v>90</v>
      </c>
      <c r="E61" s="22" t="s">
        <v>219</v>
      </c>
      <c r="F61" s="22" t="s">
        <v>189</v>
      </c>
      <c r="G61" s="22">
        <v>2732</v>
      </c>
      <c r="H61" s="22" t="s">
        <v>190</v>
      </c>
      <c r="I61" s="23">
        <v>400</v>
      </c>
      <c r="J61" s="23">
        <v>0</v>
      </c>
      <c r="K61" s="23">
        <v>400</v>
      </c>
      <c r="L61" s="24">
        <v>500</v>
      </c>
      <c r="M61" s="24">
        <v>0</v>
      </c>
      <c r="N61" s="24">
        <v>500</v>
      </c>
      <c r="O61" s="23">
        <v>500</v>
      </c>
      <c r="P61" s="23">
        <v>0</v>
      </c>
      <c r="Q61" s="23">
        <v>500</v>
      </c>
      <c r="R61" s="24">
        <v>400</v>
      </c>
      <c r="S61" s="24">
        <v>0</v>
      </c>
      <c r="T61" s="24">
        <v>400</v>
      </c>
      <c r="U61" s="23">
        <v>500</v>
      </c>
      <c r="V61" s="23">
        <v>0</v>
      </c>
      <c r="W61" s="23">
        <v>500</v>
      </c>
      <c r="X61" s="24">
        <v>0</v>
      </c>
      <c r="Y61" s="24">
        <v>0</v>
      </c>
      <c r="Z61" s="24">
        <v>0</v>
      </c>
      <c r="AA61" s="23">
        <v>500</v>
      </c>
      <c r="AB61" s="23">
        <v>0</v>
      </c>
      <c r="AC61" s="23">
        <v>500</v>
      </c>
      <c r="AD61" s="24">
        <v>500</v>
      </c>
      <c r="AE61" s="24">
        <v>0</v>
      </c>
      <c r="AF61" s="24">
        <v>500</v>
      </c>
      <c r="AG61" s="25">
        <f>VLOOKUP(A61,'[1]15 MAPA DE LEITO (USO CAF)'!$D$2:$I$948,6,0)</f>
        <v>10</v>
      </c>
      <c r="AH61" s="25" t="e">
        <f>VLOOKUP(A61,[2]taxaOcupacaoCOVID19_CAF_2021_6_!$E$4:$O$916,11,0)</f>
        <v>#N/A</v>
      </c>
      <c r="AI61" s="26" t="e">
        <f>VLOOKUP(A61,[2]taxaOcupacaoCOVID19_CAF_2021_6_!$E$4:$Q$916,13,0)</f>
        <v>#N/A</v>
      </c>
      <c r="AJ61" s="25">
        <f t="shared" ref="AJ61" si="14">AG61</f>
        <v>10</v>
      </c>
      <c r="AK61" s="20">
        <f t="shared" ref="AK61" si="15">AJ61</f>
        <v>10</v>
      </c>
      <c r="AM61" s="27">
        <f t="shared" si="13"/>
        <v>8.7605257717147153E-4</v>
      </c>
      <c r="AN61" s="9">
        <f t="shared" si="10"/>
        <v>87.605257717147154</v>
      </c>
      <c r="AO61" s="5">
        <v>10</v>
      </c>
      <c r="AP61" s="5">
        <f t="shared" si="11"/>
        <v>90</v>
      </c>
      <c r="AR61" s="7">
        <f t="shared" si="12"/>
        <v>410</v>
      </c>
      <c r="AS61" s="42">
        <f t="shared" si="6"/>
        <v>9</v>
      </c>
      <c r="AT61" s="5">
        <f>VLOOKUP(G61,'[3]GRADE ATRACURIO 5mL'!$G$6:$AP$374,36,0)</f>
        <v>90</v>
      </c>
      <c r="AU61" s="5" t="b">
        <f t="shared" si="7"/>
        <v>1</v>
      </c>
    </row>
    <row r="62" spans="1:47" ht="38.25" x14ac:dyDescent="0.25">
      <c r="A62" s="20">
        <v>647292</v>
      </c>
      <c r="B62" s="20" t="s">
        <v>221</v>
      </c>
      <c r="C62" s="28" t="s">
        <v>222</v>
      </c>
      <c r="D62" s="22" t="s">
        <v>65</v>
      </c>
      <c r="E62" s="22" t="s">
        <v>145</v>
      </c>
      <c r="F62" s="22" t="s">
        <v>189</v>
      </c>
      <c r="G62" s="22">
        <v>2663</v>
      </c>
      <c r="H62" s="22" t="s">
        <v>190</v>
      </c>
      <c r="I62" s="29">
        <v>0</v>
      </c>
      <c r="J62" s="31">
        <v>0</v>
      </c>
      <c r="K62" s="31">
        <v>0</v>
      </c>
      <c r="L62" s="24">
        <v>1800</v>
      </c>
      <c r="M62" s="24">
        <v>0</v>
      </c>
      <c r="N62" s="24">
        <v>3600</v>
      </c>
      <c r="O62" s="23">
        <v>0</v>
      </c>
      <c r="P62" s="23">
        <v>0</v>
      </c>
      <c r="Q62" s="23">
        <v>0</v>
      </c>
      <c r="R62" s="24">
        <v>900</v>
      </c>
      <c r="S62" s="24">
        <v>0</v>
      </c>
      <c r="T62" s="24">
        <v>1800</v>
      </c>
      <c r="U62" s="23">
        <v>1500</v>
      </c>
      <c r="V62" s="23">
        <v>222</v>
      </c>
      <c r="W62" s="23">
        <v>3000</v>
      </c>
      <c r="X62" s="24">
        <v>0</v>
      </c>
      <c r="Y62" s="24">
        <v>0</v>
      </c>
      <c r="Z62" s="24">
        <v>0</v>
      </c>
      <c r="AA62" s="23">
        <v>1800</v>
      </c>
      <c r="AB62" s="23">
        <v>0</v>
      </c>
      <c r="AC62" s="23">
        <v>3600</v>
      </c>
      <c r="AD62" s="24">
        <v>0</v>
      </c>
      <c r="AE62" s="24">
        <v>0</v>
      </c>
      <c r="AF62" s="24">
        <v>0</v>
      </c>
      <c r="AG62" s="25">
        <f>VLOOKUP(A62,'[1]15 MAPA DE LEITO (USO CAF)'!$D$2:$I$948,6,0)</f>
        <v>2</v>
      </c>
      <c r="AH62" s="25">
        <f>VLOOKUP(A62,[2]taxaOcupacaoCOVID19_CAF_2021_6_!$E$4:$O$916,11,0)</f>
        <v>2</v>
      </c>
      <c r="AI62" s="26">
        <f>VLOOKUP(A62,[2]taxaOcupacaoCOVID19_CAF_2021_6_!$E$4:$Q$916,13,0)</f>
        <v>0</v>
      </c>
      <c r="AJ62" s="25">
        <f t="shared" ref="AJ62:AJ105" si="16">IF(AG62&gt;AH62,AG62,AH62)</f>
        <v>2</v>
      </c>
      <c r="AK62" s="20">
        <f t="shared" ref="AK62:AK105" si="17">AJ62*AI62</f>
        <v>0</v>
      </c>
      <c r="AM62" s="27">
        <f t="shared" si="13"/>
        <v>6.3075785556345951E-3</v>
      </c>
      <c r="AN62" s="9">
        <f t="shared" ref="AN62:AN105" si="18">AM62*$F$2</f>
        <v>630.75785556345954</v>
      </c>
      <c r="AO62" s="5">
        <v>10</v>
      </c>
      <c r="AP62" s="5">
        <f t="shared" ref="AP62:AP105" si="19">MROUND(AN62,AO62)</f>
        <v>630</v>
      </c>
      <c r="AR62" s="7">
        <f t="shared" ref="AR62:AR105" si="20">N62-AP62</f>
        <v>2970</v>
      </c>
      <c r="AS62" s="42">
        <f t="shared" si="6"/>
        <v>63</v>
      </c>
      <c r="AT62" s="5">
        <f>VLOOKUP(G62,'[3]GRADE ATRACURIO 5mL'!$G$6:$AP$374,36,0)</f>
        <v>630</v>
      </c>
      <c r="AU62" s="5" t="b">
        <f t="shared" si="7"/>
        <v>1</v>
      </c>
    </row>
    <row r="63" spans="1:47" ht="25.5" x14ac:dyDescent="0.25">
      <c r="A63" s="20">
        <v>2027240</v>
      </c>
      <c r="B63" s="20">
        <v>61699567006980</v>
      </c>
      <c r="C63" s="21" t="s">
        <v>229</v>
      </c>
      <c r="D63" s="22" t="s">
        <v>48</v>
      </c>
      <c r="E63" s="22" t="s">
        <v>52</v>
      </c>
      <c r="F63" s="22" t="s">
        <v>189</v>
      </c>
      <c r="G63" s="22">
        <v>2729</v>
      </c>
      <c r="H63" s="22" t="s">
        <v>190</v>
      </c>
      <c r="I63" s="23">
        <v>0</v>
      </c>
      <c r="J63" s="23">
        <v>0</v>
      </c>
      <c r="K63" s="23">
        <v>0</v>
      </c>
      <c r="L63" s="24">
        <v>38</v>
      </c>
      <c r="M63" s="24">
        <v>58</v>
      </c>
      <c r="N63" s="24">
        <v>80</v>
      </c>
      <c r="O63" s="23">
        <v>0</v>
      </c>
      <c r="P63" s="23">
        <v>0</v>
      </c>
      <c r="Q63" s="23">
        <v>0</v>
      </c>
      <c r="R63" s="24">
        <v>0</v>
      </c>
      <c r="S63" s="24">
        <v>0</v>
      </c>
      <c r="T63" s="24">
        <v>0</v>
      </c>
      <c r="U63" s="23">
        <v>160</v>
      </c>
      <c r="V63" s="23">
        <v>51</v>
      </c>
      <c r="W63" s="23">
        <v>320</v>
      </c>
      <c r="X63" s="24">
        <v>0</v>
      </c>
      <c r="Y63" s="24">
        <v>0</v>
      </c>
      <c r="Z63" s="24">
        <v>0</v>
      </c>
      <c r="AA63" s="23">
        <v>50</v>
      </c>
      <c r="AB63" s="23">
        <v>249</v>
      </c>
      <c r="AC63" s="23">
        <v>100</v>
      </c>
      <c r="AD63" s="24">
        <v>20</v>
      </c>
      <c r="AE63" s="24">
        <v>10</v>
      </c>
      <c r="AF63" s="24">
        <v>40</v>
      </c>
      <c r="AG63" s="25">
        <f>VLOOKUP(A63,'[1]15 MAPA DE LEITO (USO CAF)'!$D$2:$I$948,6,0)</f>
        <v>0</v>
      </c>
      <c r="AH63" s="25" t="e">
        <f>VLOOKUP(A63,[2]taxaOcupacaoCOVID19_CAF_2021_6_!$E$4:$O$916,11,0)</f>
        <v>#N/A</v>
      </c>
      <c r="AI63" s="26" t="e">
        <f>VLOOKUP(A63,[2]taxaOcupacaoCOVID19_CAF_2021_6_!$E$4:$Q$916,13,0)</f>
        <v>#N/A</v>
      </c>
      <c r="AJ63" s="25">
        <f t="shared" ref="AJ63:AJ64" si="21">AG63</f>
        <v>0</v>
      </c>
      <c r="AK63" s="20">
        <f t="shared" ref="AK63:AK66" si="22">AJ63</f>
        <v>0</v>
      </c>
      <c r="AM63" s="27">
        <f t="shared" si="13"/>
        <v>1.4016841234743544E-4</v>
      </c>
      <c r="AN63" s="9">
        <f t="shared" si="18"/>
        <v>14.016841234743545</v>
      </c>
      <c r="AO63" s="5">
        <v>10</v>
      </c>
      <c r="AP63" s="5">
        <f t="shared" si="19"/>
        <v>10</v>
      </c>
      <c r="AR63" s="7">
        <f t="shared" si="20"/>
        <v>70</v>
      </c>
      <c r="AS63" s="42">
        <f t="shared" si="6"/>
        <v>1</v>
      </c>
      <c r="AT63" s="5">
        <f>VLOOKUP(G63,'[3]GRADE ATRACURIO 5mL'!$G$6:$AP$374,36,0)</f>
        <v>10</v>
      </c>
      <c r="AU63" s="5" t="b">
        <f t="shared" si="7"/>
        <v>1</v>
      </c>
    </row>
    <row r="64" spans="1:47" ht="38.25" x14ac:dyDescent="0.25">
      <c r="A64" s="20">
        <v>2042894</v>
      </c>
      <c r="B64" s="20" t="s">
        <v>230</v>
      </c>
      <c r="C64" s="28" t="s">
        <v>231</v>
      </c>
      <c r="D64" s="22" t="s">
        <v>65</v>
      </c>
      <c r="E64" s="22" t="s">
        <v>66</v>
      </c>
      <c r="F64" s="22" t="s">
        <v>189</v>
      </c>
      <c r="G64" s="22">
        <v>2246</v>
      </c>
      <c r="H64" s="22" t="s">
        <v>190</v>
      </c>
      <c r="I64" s="29">
        <v>630</v>
      </c>
      <c r="J64" s="29">
        <v>11</v>
      </c>
      <c r="K64" s="29">
        <v>1260</v>
      </c>
      <c r="L64" s="24">
        <v>330</v>
      </c>
      <c r="M64" s="24">
        <v>13</v>
      </c>
      <c r="N64" s="24">
        <v>660</v>
      </c>
      <c r="O64" s="23">
        <v>240</v>
      </c>
      <c r="P64" s="23">
        <v>0</v>
      </c>
      <c r="Q64" s="23">
        <v>480</v>
      </c>
      <c r="R64" s="24">
        <v>660</v>
      </c>
      <c r="S64" s="24">
        <v>102</v>
      </c>
      <c r="T64" s="24">
        <v>1320</v>
      </c>
      <c r="U64" s="23">
        <v>1020</v>
      </c>
      <c r="V64" s="23">
        <v>0</v>
      </c>
      <c r="W64" s="23">
        <v>2040</v>
      </c>
      <c r="X64" s="24">
        <v>540</v>
      </c>
      <c r="Y64" s="24">
        <v>0</v>
      </c>
      <c r="Z64" s="24">
        <v>1080</v>
      </c>
      <c r="AA64" s="23">
        <v>1220</v>
      </c>
      <c r="AB64" s="23">
        <v>0</v>
      </c>
      <c r="AC64" s="23">
        <v>2440</v>
      </c>
      <c r="AD64" s="24">
        <v>840</v>
      </c>
      <c r="AE64" s="24">
        <v>391</v>
      </c>
      <c r="AF64" s="24">
        <v>1680</v>
      </c>
      <c r="AG64" s="25">
        <f>VLOOKUP(A64,'[1]15 MAPA DE LEITO (USO CAF)'!$D$2:$I$948,6,0)</f>
        <v>15</v>
      </c>
      <c r="AH64" s="25" t="e">
        <f>VLOOKUP(A64,[2]taxaOcupacaoCOVID19_CAF_2021_6_!$E$4:$O$916,11,0)</f>
        <v>#N/A</v>
      </c>
      <c r="AI64" s="26" t="e">
        <f>VLOOKUP(A64,[2]taxaOcupacaoCOVID19_CAF_2021_6_!$E$4:$Q$916,13,0)</f>
        <v>#N/A</v>
      </c>
      <c r="AJ64" s="25">
        <f t="shared" si="21"/>
        <v>15</v>
      </c>
      <c r="AK64" s="20">
        <f t="shared" si="22"/>
        <v>15</v>
      </c>
      <c r="AM64" s="27">
        <f t="shared" si="13"/>
        <v>1.1563894018663424E-3</v>
      </c>
      <c r="AN64" s="9">
        <f t="shared" si="18"/>
        <v>115.63894018663423</v>
      </c>
      <c r="AO64" s="5">
        <v>10</v>
      </c>
      <c r="AP64" s="5">
        <f t="shared" si="19"/>
        <v>120</v>
      </c>
      <c r="AR64" s="7">
        <f t="shared" si="20"/>
        <v>540</v>
      </c>
      <c r="AS64" s="42">
        <f t="shared" si="6"/>
        <v>12</v>
      </c>
      <c r="AT64" s="5">
        <f>VLOOKUP(G64,'[3]GRADE ATRACURIO 5mL'!$G$6:$AP$374,36,0)</f>
        <v>120</v>
      </c>
      <c r="AU64" s="5" t="b">
        <f t="shared" si="7"/>
        <v>1</v>
      </c>
    </row>
    <row r="65" spans="1:47" ht="25.5" x14ac:dyDescent="0.25">
      <c r="A65" s="20">
        <v>2047683</v>
      </c>
      <c r="B65" s="20">
        <v>44959021000104</v>
      </c>
      <c r="C65" s="21" t="s">
        <v>232</v>
      </c>
      <c r="D65" s="22" t="s">
        <v>65</v>
      </c>
      <c r="E65" s="22" t="s">
        <v>145</v>
      </c>
      <c r="F65" s="22" t="s">
        <v>189</v>
      </c>
      <c r="G65" s="22">
        <v>2762</v>
      </c>
      <c r="H65" s="22" t="s">
        <v>190</v>
      </c>
      <c r="I65" s="23">
        <v>0</v>
      </c>
      <c r="J65" s="23">
        <v>0</v>
      </c>
      <c r="K65" s="23">
        <v>0</v>
      </c>
      <c r="L65" s="24">
        <v>2200</v>
      </c>
      <c r="M65" s="24">
        <v>120</v>
      </c>
      <c r="N65" s="24">
        <v>4400</v>
      </c>
      <c r="O65" s="23">
        <v>500</v>
      </c>
      <c r="P65" s="23">
        <v>0</v>
      </c>
      <c r="Q65" s="23">
        <v>1000</v>
      </c>
      <c r="R65" s="24">
        <v>900</v>
      </c>
      <c r="S65" s="24">
        <v>0</v>
      </c>
      <c r="T65" s="24">
        <v>1800</v>
      </c>
      <c r="U65" s="23">
        <v>8000</v>
      </c>
      <c r="V65" s="23">
        <v>861</v>
      </c>
      <c r="W65" s="23">
        <v>16000</v>
      </c>
      <c r="X65" s="24">
        <v>100</v>
      </c>
      <c r="Y65" s="24">
        <v>0</v>
      </c>
      <c r="Z65" s="24">
        <v>200</v>
      </c>
      <c r="AA65" s="23">
        <v>7300</v>
      </c>
      <c r="AB65" s="23">
        <v>37</v>
      </c>
      <c r="AC65" s="23">
        <v>14600</v>
      </c>
      <c r="AD65" s="24">
        <v>580</v>
      </c>
      <c r="AE65" s="24">
        <v>215</v>
      </c>
      <c r="AF65" s="24">
        <v>1160</v>
      </c>
      <c r="AG65" s="25" t="e">
        <f>VLOOKUP(A65,'[1]15 MAPA DE LEITO (USO CAF)'!$D$2:$I$948,6,0)</f>
        <v>#N/A</v>
      </c>
      <c r="AH65" s="25" t="e">
        <f>VLOOKUP(A65,[2]taxaOcupacaoCOVID19_CAF_2021_6_!$E$4:$O$916,11,0)</f>
        <v>#N/A</v>
      </c>
      <c r="AI65" s="26" t="e">
        <f>VLOOKUP(A65,[2]taxaOcupacaoCOVID19_CAF_2021_6_!$E$4:$Q$916,13,0)</f>
        <v>#N/A</v>
      </c>
      <c r="AJ65" s="25">
        <v>0</v>
      </c>
      <c r="AK65" s="20">
        <f t="shared" si="22"/>
        <v>0</v>
      </c>
      <c r="AM65" s="27">
        <f t="shared" si="13"/>
        <v>7.7092626791089493E-3</v>
      </c>
      <c r="AN65" s="9">
        <f t="shared" si="18"/>
        <v>770.92626791089492</v>
      </c>
      <c r="AO65" s="5">
        <v>10</v>
      </c>
      <c r="AP65" s="5">
        <f t="shared" si="19"/>
        <v>770</v>
      </c>
      <c r="AR65" s="7">
        <f t="shared" si="20"/>
        <v>3630</v>
      </c>
      <c r="AS65" s="42">
        <f t="shared" si="6"/>
        <v>77</v>
      </c>
      <c r="AT65" s="5">
        <f>VLOOKUP(G65,'[3]GRADE ATRACURIO 5mL'!$G$6:$AP$374,36,0)</f>
        <v>770</v>
      </c>
      <c r="AU65" s="5" t="b">
        <f t="shared" si="7"/>
        <v>1</v>
      </c>
    </row>
    <row r="66" spans="1:47" ht="63.75" x14ac:dyDescent="0.25">
      <c r="A66" s="20">
        <v>2062054</v>
      </c>
      <c r="B66" s="20">
        <v>10946361000421</v>
      </c>
      <c r="C66" s="21" t="s">
        <v>233</v>
      </c>
      <c r="D66" s="22" t="s">
        <v>99</v>
      </c>
      <c r="E66" s="22" t="s">
        <v>99</v>
      </c>
      <c r="F66" s="22" t="s">
        <v>189</v>
      </c>
      <c r="G66" s="22">
        <v>2576</v>
      </c>
      <c r="H66" s="22" t="s">
        <v>190</v>
      </c>
      <c r="I66" s="23">
        <v>1500</v>
      </c>
      <c r="J66" s="23">
        <v>0</v>
      </c>
      <c r="K66" s="23">
        <v>3000</v>
      </c>
      <c r="L66" s="24">
        <v>1500</v>
      </c>
      <c r="M66" s="24">
        <v>0</v>
      </c>
      <c r="N66" s="24">
        <v>3000</v>
      </c>
      <c r="O66" s="23">
        <v>0</v>
      </c>
      <c r="P66" s="23">
        <v>0</v>
      </c>
      <c r="Q66" s="23">
        <v>0</v>
      </c>
      <c r="R66" s="24">
        <v>0</v>
      </c>
      <c r="S66" s="24">
        <v>0</v>
      </c>
      <c r="T66" s="24">
        <v>0</v>
      </c>
      <c r="U66" s="23">
        <v>1500</v>
      </c>
      <c r="V66" s="23">
        <v>13</v>
      </c>
      <c r="W66" s="23">
        <v>3000</v>
      </c>
      <c r="X66" s="24">
        <v>500</v>
      </c>
      <c r="Y66" s="24">
        <v>0</v>
      </c>
      <c r="Z66" s="24">
        <v>1000</v>
      </c>
      <c r="AA66" s="23">
        <v>1500</v>
      </c>
      <c r="AB66" s="23">
        <v>277</v>
      </c>
      <c r="AC66" s="23">
        <v>3000</v>
      </c>
      <c r="AD66" s="24">
        <v>1000</v>
      </c>
      <c r="AE66" s="24">
        <v>0</v>
      </c>
      <c r="AF66" s="24">
        <v>2000</v>
      </c>
      <c r="AG66" s="25" t="e">
        <f>VLOOKUP(A66,'[1]15 MAPA DE LEITO (USO CAF)'!$D$2:$I$948,6,0)</f>
        <v>#N/A</v>
      </c>
      <c r="AH66" s="25" t="e">
        <f>VLOOKUP(A66,[2]taxaOcupacaoCOVID19_CAF_2021_6_!$E$4:$O$916,11,0)</f>
        <v>#N/A</v>
      </c>
      <c r="AI66" s="26" t="e">
        <f>VLOOKUP(A66,[2]taxaOcupacaoCOVID19_CAF_2021_6_!$E$4:$Q$916,13,0)</f>
        <v>#N/A</v>
      </c>
      <c r="AJ66" s="25">
        <v>0</v>
      </c>
      <c r="AK66" s="20">
        <f t="shared" si="22"/>
        <v>0</v>
      </c>
      <c r="AM66" s="27">
        <f t="shared" si="13"/>
        <v>5.2563154630288289E-3</v>
      </c>
      <c r="AN66" s="9">
        <f t="shared" si="18"/>
        <v>525.63154630288284</v>
      </c>
      <c r="AO66" s="5">
        <v>10</v>
      </c>
      <c r="AP66" s="5">
        <f t="shared" si="19"/>
        <v>530</v>
      </c>
      <c r="AR66" s="7">
        <f t="shared" si="20"/>
        <v>2470</v>
      </c>
      <c r="AS66" s="42">
        <f t="shared" si="6"/>
        <v>53</v>
      </c>
      <c r="AT66" s="5">
        <f>VLOOKUP(G66,'[3]GRADE ATRACURIO 5mL'!$G$6:$AP$374,36,0)</f>
        <v>530</v>
      </c>
      <c r="AU66" s="5" t="b">
        <f t="shared" si="7"/>
        <v>1</v>
      </c>
    </row>
    <row r="67" spans="1:47" ht="38.25" x14ac:dyDescent="0.25">
      <c r="A67" s="20">
        <v>2075717</v>
      </c>
      <c r="B67" s="20">
        <v>46392148002910</v>
      </c>
      <c r="C67" s="21" t="s">
        <v>234</v>
      </c>
      <c r="D67" s="22" t="s">
        <v>48</v>
      </c>
      <c r="E67" s="22" t="s">
        <v>52</v>
      </c>
      <c r="F67" s="22" t="s">
        <v>189</v>
      </c>
      <c r="G67" s="22">
        <v>1968</v>
      </c>
      <c r="H67" s="22" t="s">
        <v>190</v>
      </c>
      <c r="I67" s="23">
        <v>1200</v>
      </c>
      <c r="J67" s="23">
        <v>0</v>
      </c>
      <c r="K67" s="23">
        <v>2400</v>
      </c>
      <c r="L67" s="24">
        <v>600</v>
      </c>
      <c r="M67" s="24">
        <v>0</v>
      </c>
      <c r="N67" s="24">
        <v>1200</v>
      </c>
      <c r="O67" s="23">
        <v>600</v>
      </c>
      <c r="P67" s="23">
        <v>0</v>
      </c>
      <c r="Q67" s="23">
        <v>1200</v>
      </c>
      <c r="R67" s="24">
        <v>300</v>
      </c>
      <c r="S67" s="24">
        <v>0</v>
      </c>
      <c r="T67" s="24">
        <v>600</v>
      </c>
      <c r="U67" s="23">
        <v>1000</v>
      </c>
      <c r="V67" s="23">
        <v>1835</v>
      </c>
      <c r="W67" s="23">
        <v>2000</v>
      </c>
      <c r="X67" s="24">
        <v>1000</v>
      </c>
      <c r="Y67" s="24">
        <v>0</v>
      </c>
      <c r="Z67" s="24">
        <v>2000</v>
      </c>
      <c r="AA67" s="23">
        <v>2000</v>
      </c>
      <c r="AB67" s="23">
        <v>28</v>
      </c>
      <c r="AC67" s="23">
        <v>4000</v>
      </c>
      <c r="AD67" s="24">
        <v>500</v>
      </c>
      <c r="AE67" s="24">
        <v>105</v>
      </c>
      <c r="AF67" s="24">
        <v>1000</v>
      </c>
      <c r="AG67" s="25">
        <f>VLOOKUP(A67,'[1]15 MAPA DE LEITO (USO CAF)'!$D$2:$I$948,6,0)</f>
        <v>14</v>
      </c>
      <c r="AH67" s="25">
        <f>VLOOKUP(A67,[2]taxaOcupacaoCOVID19_CAF_2021_6_!$E$4:$O$916,11,0)</f>
        <v>2</v>
      </c>
      <c r="AI67" s="26">
        <f>VLOOKUP(A67,[2]taxaOcupacaoCOVID19_CAF_2021_6_!$E$4:$Q$916,13,0)</f>
        <v>1</v>
      </c>
      <c r="AJ67" s="25">
        <f t="shared" si="16"/>
        <v>14</v>
      </c>
      <c r="AK67" s="20">
        <f t="shared" si="17"/>
        <v>14</v>
      </c>
      <c r="AM67" s="27">
        <f t="shared" si="13"/>
        <v>2.1025261852115318E-3</v>
      </c>
      <c r="AN67" s="9">
        <f t="shared" si="18"/>
        <v>210.25261852115318</v>
      </c>
      <c r="AO67" s="5">
        <v>10</v>
      </c>
      <c r="AP67" s="5">
        <f t="shared" si="19"/>
        <v>210</v>
      </c>
      <c r="AR67" s="7">
        <f t="shared" si="20"/>
        <v>990</v>
      </c>
      <c r="AS67" s="42">
        <f t="shared" si="6"/>
        <v>21</v>
      </c>
      <c r="AT67" s="5">
        <f>VLOOKUP(G67,'[3]GRADE ATRACURIO 5mL'!$G$6:$AP$374,36,0)</f>
        <v>210</v>
      </c>
      <c r="AU67" s="5" t="b">
        <f t="shared" si="7"/>
        <v>1</v>
      </c>
    </row>
    <row r="68" spans="1:47" ht="51" x14ac:dyDescent="0.25">
      <c r="A68" s="20">
        <v>2076896</v>
      </c>
      <c r="B68" s="20" t="s">
        <v>235</v>
      </c>
      <c r="C68" s="28" t="s">
        <v>236</v>
      </c>
      <c r="D68" s="22" t="s">
        <v>48</v>
      </c>
      <c r="E68" s="22" t="s">
        <v>52</v>
      </c>
      <c r="F68" s="22" t="s">
        <v>189</v>
      </c>
      <c r="G68" s="22">
        <v>2252</v>
      </c>
      <c r="H68" s="22" t="s">
        <v>190</v>
      </c>
      <c r="I68" s="29">
        <v>0</v>
      </c>
      <c r="J68" s="29">
        <v>0</v>
      </c>
      <c r="K68" s="29">
        <v>0</v>
      </c>
      <c r="L68" s="24">
        <v>400</v>
      </c>
      <c r="M68" s="24">
        <v>113</v>
      </c>
      <c r="N68" s="24">
        <v>800</v>
      </c>
      <c r="O68" s="23">
        <v>1200</v>
      </c>
      <c r="P68" s="23">
        <v>289</v>
      </c>
      <c r="Q68" s="23">
        <v>2400</v>
      </c>
      <c r="R68" s="24">
        <v>0</v>
      </c>
      <c r="S68" s="24">
        <v>0</v>
      </c>
      <c r="T68" s="24">
        <v>0</v>
      </c>
      <c r="U68" s="23">
        <v>5000</v>
      </c>
      <c r="V68" s="23">
        <v>2</v>
      </c>
      <c r="W68" s="23">
        <v>10000</v>
      </c>
      <c r="X68" s="24">
        <v>0</v>
      </c>
      <c r="Y68" s="24">
        <v>0</v>
      </c>
      <c r="Z68" s="24">
        <v>0</v>
      </c>
      <c r="AA68" s="23">
        <v>9300</v>
      </c>
      <c r="AB68" s="23">
        <v>608</v>
      </c>
      <c r="AC68" s="23">
        <v>18600</v>
      </c>
      <c r="AD68" s="24">
        <v>1500</v>
      </c>
      <c r="AE68" s="24">
        <v>124</v>
      </c>
      <c r="AF68" s="24">
        <v>3000</v>
      </c>
      <c r="AG68" s="25">
        <f>VLOOKUP(A68,'[1]15 MAPA DE LEITO (USO CAF)'!$D$2:$I$948,6,0)</f>
        <v>20</v>
      </c>
      <c r="AH68" s="25">
        <f>VLOOKUP(A68,[2]taxaOcupacaoCOVID19_CAF_2021_6_!$E$4:$O$916,11,0)</f>
        <v>14</v>
      </c>
      <c r="AI68" s="26">
        <f>VLOOKUP(A68,[2]taxaOcupacaoCOVID19_CAF_2021_6_!$E$4:$Q$916,13,0)</f>
        <v>1</v>
      </c>
      <c r="AJ68" s="25">
        <f t="shared" si="16"/>
        <v>20</v>
      </c>
      <c r="AK68" s="20">
        <f t="shared" si="17"/>
        <v>20</v>
      </c>
      <c r="AM68" s="27">
        <f t="shared" si="13"/>
        <v>1.4016841234743545E-3</v>
      </c>
      <c r="AN68" s="9">
        <f t="shared" si="18"/>
        <v>140.16841234743544</v>
      </c>
      <c r="AO68" s="5">
        <v>10</v>
      </c>
      <c r="AP68" s="5">
        <f t="shared" si="19"/>
        <v>140</v>
      </c>
      <c r="AR68" s="7">
        <f t="shared" si="20"/>
        <v>660</v>
      </c>
      <c r="AS68" s="42">
        <f t="shared" si="6"/>
        <v>14</v>
      </c>
      <c r="AT68" s="5">
        <f>VLOOKUP(G68,'[3]GRADE ATRACURIO 5mL'!$G$6:$AP$374,36,0)</f>
        <v>140</v>
      </c>
      <c r="AU68" s="5" t="b">
        <f t="shared" si="7"/>
        <v>1</v>
      </c>
    </row>
    <row r="69" spans="1:47" ht="51" x14ac:dyDescent="0.25">
      <c r="A69" s="20">
        <v>2077078</v>
      </c>
      <c r="B69" s="20">
        <v>46523114000117</v>
      </c>
      <c r="C69" s="21" t="s">
        <v>237</v>
      </c>
      <c r="D69" s="22" t="s">
        <v>48</v>
      </c>
      <c r="E69" s="22" t="s">
        <v>238</v>
      </c>
      <c r="F69" s="22" t="s">
        <v>189</v>
      </c>
      <c r="G69" s="22">
        <v>2270</v>
      </c>
      <c r="H69" s="22" t="s">
        <v>190</v>
      </c>
      <c r="I69" s="23">
        <v>100</v>
      </c>
      <c r="J69" s="23">
        <v>0</v>
      </c>
      <c r="K69" s="23">
        <v>200</v>
      </c>
      <c r="L69" s="24">
        <v>100</v>
      </c>
      <c r="M69" s="24">
        <v>26</v>
      </c>
      <c r="N69" s="24">
        <v>200</v>
      </c>
      <c r="O69" s="23">
        <v>0</v>
      </c>
      <c r="P69" s="23">
        <v>0</v>
      </c>
      <c r="Q69" s="23">
        <v>0</v>
      </c>
      <c r="R69" s="24">
        <v>0</v>
      </c>
      <c r="S69" s="24">
        <v>0</v>
      </c>
      <c r="T69" s="24">
        <v>0</v>
      </c>
      <c r="U69" s="23">
        <v>2000</v>
      </c>
      <c r="V69" s="23">
        <v>0</v>
      </c>
      <c r="W69" s="23">
        <v>4000</v>
      </c>
      <c r="X69" s="24">
        <v>0</v>
      </c>
      <c r="Y69" s="24">
        <v>0</v>
      </c>
      <c r="Z69" s="24">
        <v>0</v>
      </c>
      <c r="AA69" s="23">
        <v>400</v>
      </c>
      <c r="AB69" s="23">
        <v>0</v>
      </c>
      <c r="AC69" s="23">
        <v>800</v>
      </c>
      <c r="AD69" s="24">
        <v>200</v>
      </c>
      <c r="AE69" s="24">
        <v>0</v>
      </c>
      <c r="AF69" s="24">
        <v>400</v>
      </c>
      <c r="AG69" s="25">
        <f>VLOOKUP(A69,'[1]15 MAPA DE LEITO (USO CAF)'!$D$2:$I$948,6,0)</f>
        <v>0</v>
      </c>
      <c r="AH69" s="25">
        <f>VLOOKUP(A69,[2]taxaOcupacaoCOVID19_CAF_2021_6_!$E$4:$O$916,11,0)</f>
        <v>0</v>
      </c>
      <c r="AI69" s="26" t="e">
        <f>VLOOKUP(A69,[2]taxaOcupacaoCOVID19_CAF_2021_6_!$E$4:$Q$916,13,0)</f>
        <v>#DIV/0!</v>
      </c>
      <c r="AJ69" s="25">
        <f t="shared" si="16"/>
        <v>0</v>
      </c>
      <c r="AK69" s="20">
        <f>AJ69</f>
        <v>0</v>
      </c>
      <c r="AM69" s="27">
        <f t="shared" si="13"/>
        <v>3.5042103086858862E-4</v>
      </c>
      <c r="AN69" s="9">
        <f t="shared" si="18"/>
        <v>35.042103086858859</v>
      </c>
      <c r="AO69" s="5">
        <v>10</v>
      </c>
      <c r="AP69" s="5">
        <f t="shared" si="19"/>
        <v>40</v>
      </c>
      <c r="AR69" s="7">
        <f t="shared" si="20"/>
        <v>160</v>
      </c>
      <c r="AS69" s="42">
        <f t="shared" si="6"/>
        <v>4</v>
      </c>
      <c r="AT69" s="5">
        <f>VLOOKUP(G69,'[3]GRADE ATRACURIO 5mL'!$G$6:$AP$374,36,0)</f>
        <v>40</v>
      </c>
      <c r="AU69" s="5" t="b">
        <f t="shared" si="7"/>
        <v>1</v>
      </c>
    </row>
    <row r="70" spans="1:47" ht="25.5" x14ac:dyDescent="0.25">
      <c r="A70" s="20">
        <v>2077450</v>
      </c>
      <c r="B70" s="20">
        <v>46392148001272</v>
      </c>
      <c r="C70" s="21" t="s">
        <v>239</v>
      </c>
      <c r="D70" s="22" t="s">
        <v>48</v>
      </c>
      <c r="E70" s="22" t="s">
        <v>52</v>
      </c>
      <c r="F70" s="22" t="s">
        <v>189</v>
      </c>
      <c r="G70" s="22">
        <v>1751</v>
      </c>
      <c r="H70" s="22" t="s">
        <v>190</v>
      </c>
      <c r="I70" s="23">
        <v>500</v>
      </c>
      <c r="J70" s="23">
        <v>50</v>
      </c>
      <c r="K70" s="23">
        <v>1000</v>
      </c>
      <c r="L70" s="24">
        <v>8000</v>
      </c>
      <c r="M70" s="24">
        <v>0</v>
      </c>
      <c r="N70" s="24">
        <v>16000</v>
      </c>
      <c r="O70" s="23">
        <v>600</v>
      </c>
      <c r="P70" s="23">
        <v>45</v>
      </c>
      <c r="Q70" s="23">
        <v>1200</v>
      </c>
      <c r="R70" s="24">
        <v>300</v>
      </c>
      <c r="S70" s="24">
        <v>0</v>
      </c>
      <c r="T70" s="24">
        <v>600</v>
      </c>
      <c r="U70" s="23">
        <v>13000</v>
      </c>
      <c r="V70" s="23">
        <v>6864</v>
      </c>
      <c r="W70" s="23">
        <v>26000</v>
      </c>
      <c r="X70" s="24">
        <v>400</v>
      </c>
      <c r="Y70" s="24">
        <v>0</v>
      </c>
      <c r="Z70" s="24">
        <v>800</v>
      </c>
      <c r="AA70" s="23">
        <v>4000</v>
      </c>
      <c r="AB70" s="23">
        <v>132</v>
      </c>
      <c r="AC70" s="23">
        <v>8000</v>
      </c>
      <c r="AD70" s="24">
        <v>8000</v>
      </c>
      <c r="AE70" s="24">
        <v>1841</v>
      </c>
      <c r="AF70" s="24">
        <v>16000</v>
      </c>
      <c r="AG70" s="25">
        <f>VLOOKUP(A70,'[1]15 MAPA DE LEITO (USO CAF)'!$D$2:$I$948,6,0)</f>
        <v>79</v>
      </c>
      <c r="AH70" s="25">
        <f>VLOOKUP(A70,[2]taxaOcupacaoCOVID19_CAF_2021_6_!$E$4:$O$916,11,0)</f>
        <v>71</v>
      </c>
      <c r="AI70" s="26">
        <f>VLOOKUP(A70,[2]taxaOcupacaoCOVID19_CAF_2021_6_!$E$4:$Q$916,13,0)</f>
        <v>0.6901408450704225</v>
      </c>
      <c r="AJ70" s="25">
        <f t="shared" si="16"/>
        <v>79</v>
      </c>
      <c r="AK70" s="20">
        <f t="shared" si="17"/>
        <v>54.521126760563376</v>
      </c>
      <c r="AM70" s="27">
        <f t="shared" ref="AM70:AM101" si="23">(N70*100%)/$N$201</f>
        <v>2.8033682469487089E-2</v>
      </c>
      <c r="AN70" s="9">
        <f t="shared" si="18"/>
        <v>2803.3682469487089</v>
      </c>
      <c r="AO70" s="5">
        <v>10</v>
      </c>
      <c r="AP70" s="5">
        <f t="shared" si="19"/>
        <v>2800</v>
      </c>
      <c r="AR70" s="7">
        <f t="shared" si="20"/>
        <v>13200</v>
      </c>
      <c r="AS70" s="42">
        <f t="shared" si="6"/>
        <v>280</v>
      </c>
      <c r="AT70" s="5">
        <f>VLOOKUP(G70,'[3]GRADE ATRACURIO 5mL'!$G$6:$AP$374,36,0)</f>
        <v>2800</v>
      </c>
      <c r="AU70" s="5" t="b">
        <f t="shared" si="7"/>
        <v>1</v>
      </c>
    </row>
    <row r="71" spans="1:47" ht="25.5" x14ac:dyDescent="0.25">
      <c r="A71" s="20">
        <v>2077566</v>
      </c>
      <c r="B71" s="20">
        <v>45511847000179</v>
      </c>
      <c r="C71" s="21" t="s">
        <v>240</v>
      </c>
      <c r="D71" s="22" t="s">
        <v>71</v>
      </c>
      <c r="E71" s="22" t="s">
        <v>159</v>
      </c>
      <c r="F71" s="22" t="s">
        <v>189</v>
      </c>
      <c r="G71" s="22">
        <v>2372</v>
      </c>
      <c r="H71" s="22" t="s">
        <v>190</v>
      </c>
      <c r="I71" s="23">
        <v>150</v>
      </c>
      <c r="J71" s="23">
        <v>0</v>
      </c>
      <c r="K71" s="23">
        <v>300</v>
      </c>
      <c r="L71" s="24">
        <v>300</v>
      </c>
      <c r="M71" s="24">
        <v>0</v>
      </c>
      <c r="N71" s="24">
        <v>600</v>
      </c>
      <c r="O71" s="23">
        <v>0</v>
      </c>
      <c r="P71" s="23">
        <v>0</v>
      </c>
      <c r="Q71" s="23">
        <v>0</v>
      </c>
      <c r="R71" s="24">
        <v>0</v>
      </c>
      <c r="S71" s="24">
        <v>0</v>
      </c>
      <c r="T71" s="24">
        <v>0</v>
      </c>
      <c r="U71" s="23">
        <v>1200</v>
      </c>
      <c r="V71" s="23">
        <v>0</v>
      </c>
      <c r="W71" s="23">
        <v>2400</v>
      </c>
      <c r="X71" s="24">
        <v>300</v>
      </c>
      <c r="Y71" s="24">
        <v>0</v>
      </c>
      <c r="Z71" s="24">
        <v>300</v>
      </c>
      <c r="AA71" s="23">
        <v>450</v>
      </c>
      <c r="AB71" s="23">
        <v>0</v>
      </c>
      <c r="AC71" s="23">
        <v>900</v>
      </c>
      <c r="AD71" s="24">
        <v>2550</v>
      </c>
      <c r="AE71" s="24">
        <v>0</v>
      </c>
      <c r="AF71" s="24">
        <v>5100</v>
      </c>
      <c r="AG71" s="25">
        <f>VLOOKUP(A71,'[1]15 MAPA DE LEITO (USO CAF)'!$D$2:$I$948,6,0)</f>
        <v>0</v>
      </c>
      <c r="AH71" s="25">
        <f>VLOOKUP(A71,[2]taxaOcupacaoCOVID19_CAF_2021_6_!$E$4:$O$916,11,0)</f>
        <v>0</v>
      </c>
      <c r="AI71" s="26" t="e">
        <f>VLOOKUP(A71,[2]taxaOcupacaoCOVID19_CAF_2021_6_!$E$4:$Q$916,13,0)</f>
        <v>#DIV/0!</v>
      </c>
      <c r="AJ71" s="25">
        <f t="shared" si="16"/>
        <v>0</v>
      </c>
      <c r="AK71" s="20">
        <f>AJ71</f>
        <v>0</v>
      </c>
      <c r="AM71" s="27">
        <f t="shared" si="23"/>
        <v>1.0512630926057659E-3</v>
      </c>
      <c r="AN71" s="9">
        <f t="shared" si="18"/>
        <v>105.12630926057659</v>
      </c>
      <c r="AO71" s="5">
        <v>10</v>
      </c>
      <c r="AP71" s="5">
        <f t="shared" si="19"/>
        <v>110</v>
      </c>
      <c r="AR71" s="7">
        <f t="shared" si="20"/>
        <v>490</v>
      </c>
      <c r="AS71" s="42">
        <f t="shared" ref="AS71:AS134" si="24">AP71/10</f>
        <v>11</v>
      </c>
      <c r="AT71" s="5">
        <f>VLOOKUP(G71,'[3]GRADE ATRACURIO 5mL'!$G$6:$AP$374,36,0)</f>
        <v>110</v>
      </c>
      <c r="AU71" s="5" t="b">
        <f t="shared" ref="AU71:AU134" si="25">EXACT(AP71,AT71)</f>
        <v>1</v>
      </c>
    </row>
    <row r="72" spans="1:47" ht="38.25" x14ac:dyDescent="0.25">
      <c r="A72" s="20">
        <v>2077639</v>
      </c>
      <c r="B72" s="20">
        <v>46392148002759</v>
      </c>
      <c r="C72" s="21" t="s">
        <v>241</v>
      </c>
      <c r="D72" s="22" t="s">
        <v>48</v>
      </c>
      <c r="E72" s="22" t="s">
        <v>52</v>
      </c>
      <c r="F72" s="22" t="s">
        <v>189</v>
      </c>
      <c r="G72" s="22">
        <v>1967</v>
      </c>
      <c r="H72" s="22" t="s">
        <v>190</v>
      </c>
      <c r="I72" s="23">
        <v>1000</v>
      </c>
      <c r="J72" s="23">
        <v>0</v>
      </c>
      <c r="K72" s="23">
        <v>2000</v>
      </c>
      <c r="L72" s="24">
        <v>5000</v>
      </c>
      <c r="M72" s="24">
        <v>750</v>
      </c>
      <c r="N72" s="24">
        <v>10000</v>
      </c>
      <c r="O72" s="23">
        <v>1000</v>
      </c>
      <c r="P72" s="23">
        <v>400</v>
      </c>
      <c r="Q72" s="23">
        <v>2000</v>
      </c>
      <c r="R72" s="24">
        <v>1000</v>
      </c>
      <c r="S72" s="24">
        <v>0</v>
      </c>
      <c r="T72" s="24">
        <v>2000</v>
      </c>
      <c r="U72" s="23">
        <v>12000</v>
      </c>
      <c r="V72" s="23">
        <v>1200</v>
      </c>
      <c r="W72" s="23">
        <v>24000</v>
      </c>
      <c r="X72" s="24">
        <v>500</v>
      </c>
      <c r="Y72" s="24">
        <v>0</v>
      </c>
      <c r="Z72" s="24">
        <v>1000</v>
      </c>
      <c r="AA72" s="23">
        <v>4000</v>
      </c>
      <c r="AB72" s="23">
        <v>200</v>
      </c>
      <c r="AC72" s="23">
        <v>8000</v>
      </c>
      <c r="AD72" s="24">
        <v>5000</v>
      </c>
      <c r="AE72" s="24">
        <v>1300</v>
      </c>
      <c r="AF72" s="24">
        <v>10000</v>
      </c>
      <c r="AG72" s="25">
        <f>VLOOKUP(A72,'[1]15 MAPA DE LEITO (USO CAF)'!$D$2:$I$948,6,0)</f>
        <v>66</v>
      </c>
      <c r="AH72" s="25">
        <f>VLOOKUP(A72,[2]taxaOcupacaoCOVID19_CAF_2021_6_!$E$4:$O$916,11,0)</f>
        <v>80</v>
      </c>
      <c r="AI72" s="26">
        <f>VLOOKUP(A72,[2]taxaOcupacaoCOVID19_CAF_2021_6_!$E$4:$Q$916,13,0)</f>
        <v>0.91249999999999998</v>
      </c>
      <c r="AJ72" s="25">
        <f t="shared" si="16"/>
        <v>80</v>
      </c>
      <c r="AK72" s="20">
        <f t="shared" si="17"/>
        <v>73</v>
      </c>
      <c r="AM72" s="27">
        <f t="shared" si="23"/>
        <v>1.7521051543429429E-2</v>
      </c>
      <c r="AN72" s="9">
        <f t="shared" si="18"/>
        <v>1752.105154342943</v>
      </c>
      <c r="AO72" s="5">
        <v>10</v>
      </c>
      <c r="AP72" s="5">
        <f t="shared" si="19"/>
        <v>1750</v>
      </c>
      <c r="AR72" s="7">
        <f t="shared" si="20"/>
        <v>8250</v>
      </c>
      <c r="AS72" s="42">
        <f t="shared" si="24"/>
        <v>175</v>
      </c>
      <c r="AT72" s="5">
        <f>VLOOKUP(G72,'[3]GRADE ATRACURIO 5mL'!$G$6:$AP$374,36,0)</f>
        <v>1750</v>
      </c>
      <c r="AU72" s="5" t="b">
        <f t="shared" si="25"/>
        <v>1</v>
      </c>
    </row>
    <row r="73" spans="1:47" ht="25.5" x14ac:dyDescent="0.25">
      <c r="A73" s="20">
        <v>2079011</v>
      </c>
      <c r="B73" s="20">
        <v>46523114000117</v>
      </c>
      <c r="C73" s="21" t="s">
        <v>242</v>
      </c>
      <c r="D73" s="22" t="s">
        <v>48</v>
      </c>
      <c r="E73" s="22" t="s">
        <v>238</v>
      </c>
      <c r="F73" s="22" t="s">
        <v>189</v>
      </c>
      <c r="G73" s="22">
        <v>2185</v>
      </c>
      <c r="H73" s="22" t="s">
        <v>190</v>
      </c>
      <c r="I73" s="23">
        <v>100</v>
      </c>
      <c r="J73" s="23">
        <v>0</v>
      </c>
      <c r="K73" s="23">
        <v>200</v>
      </c>
      <c r="L73" s="24">
        <v>100</v>
      </c>
      <c r="M73" s="24">
        <v>18</v>
      </c>
      <c r="N73" s="24">
        <v>200</v>
      </c>
      <c r="O73" s="23">
        <v>0</v>
      </c>
      <c r="P73" s="23">
        <v>0</v>
      </c>
      <c r="Q73" s="23">
        <v>0</v>
      </c>
      <c r="R73" s="24">
        <v>0</v>
      </c>
      <c r="S73" s="24">
        <v>0</v>
      </c>
      <c r="T73" s="24">
        <v>0</v>
      </c>
      <c r="U73" s="23">
        <v>2000</v>
      </c>
      <c r="V73" s="23">
        <v>0</v>
      </c>
      <c r="W73" s="23">
        <v>4000</v>
      </c>
      <c r="X73" s="24">
        <v>0</v>
      </c>
      <c r="Y73" s="24">
        <v>0</v>
      </c>
      <c r="Z73" s="24">
        <v>0</v>
      </c>
      <c r="AA73" s="23">
        <v>600</v>
      </c>
      <c r="AB73" s="23">
        <v>0</v>
      </c>
      <c r="AC73" s="23">
        <v>1200</v>
      </c>
      <c r="AD73" s="24">
        <v>200</v>
      </c>
      <c r="AE73" s="24">
        <v>24</v>
      </c>
      <c r="AF73" s="24">
        <v>400</v>
      </c>
      <c r="AG73" s="25">
        <f>VLOOKUP(A73,'[1]15 MAPA DE LEITO (USO CAF)'!$D$2:$I$948,6,0)</f>
        <v>0</v>
      </c>
      <c r="AH73" s="25">
        <f>VLOOKUP(A73,[2]taxaOcupacaoCOVID19_CAF_2021_6_!$E$4:$O$916,11,0)</f>
        <v>10</v>
      </c>
      <c r="AI73" s="26">
        <f>VLOOKUP(A73,[2]taxaOcupacaoCOVID19_CAF_2021_6_!$E$4:$Q$916,13,0)</f>
        <v>0.7</v>
      </c>
      <c r="AJ73" s="25">
        <f t="shared" si="16"/>
        <v>10</v>
      </c>
      <c r="AK73" s="20">
        <f t="shared" si="17"/>
        <v>7</v>
      </c>
      <c r="AM73" s="27">
        <f t="shared" si="23"/>
        <v>3.5042103086858862E-4</v>
      </c>
      <c r="AN73" s="9">
        <f t="shared" si="18"/>
        <v>35.042103086858859</v>
      </c>
      <c r="AO73" s="5">
        <v>10</v>
      </c>
      <c r="AP73" s="5">
        <f t="shared" si="19"/>
        <v>40</v>
      </c>
      <c r="AR73" s="7">
        <f t="shared" si="20"/>
        <v>160</v>
      </c>
      <c r="AS73" s="42">
        <f t="shared" si="24"/>
        <v>4</v>
      </c>
      <c r="AT73" s="5">
        <f>VLOOKUP(G73,'[3]GRADE ATRACURIO 5mL'!$G$6:$AP$374,36,0)</f>
        <v>40</v>
      </c>
      <c r="AU73" s="5" t="b">
        <f t="shared" si="25"/>
        <v>1</v>
      </c>
    </row>
    <row r="74" spans="1:47" ht="63.75" x14ac:dyDescent="0.25">
      <c r="A74" s="20">
        <v>2079186</v>
      </c>
      <c r="B74" s="20" t="s">
        <v>243</v>
      </c>
      <c r="C74" s="28" t="s">
        <v>244</v>
      </c>
      <c r="D74" s="22" t="s">
        <v>48</v>
      </c>
      <c r="E74" s="22" t="s">
        <v>52</v>
      </c>
      <c r="F74" s="22" t="s">
        <v>189</v>
      </c>
      <c r="G74" s="22">
        <v>2113</v>
      </c>
      <c r="H74" s="22" t="s">
        <v>190</v>
      </c>
      <c r="I74" s="29">
        <v>0</v>
      </c>
      <c r="J74" s="29">
        <v>0</v>
      </c>
      <c r="K74" s="29">
        <v>0</v>
      </c>
      <c r="L74" s="24">
        <v>100</v>
      </c>
      <c r="M74" s="24">
        <v>50</v>
      </c>
      <c r="N74" s="24">
        <v>200</v>
      </c>
      <c r="O74" s="23">
        <v>0</v>
      </c>
      <c r="P74" s="23">
        <v>0</v>
      </c>
      <c r="Q74" s="23">
        <v>0</v>
      </c>
      <c r="R74" s="24">
        <v>0</v>
      </c>
      <c r="S74" s="24">
        <v>0</v>
      </c>
      <c r="T74" s="24">
        <v>0</v>
      </c>
      <c r="U74" s="23">
        <v>150</v>
      </c>
      <c r="V74" s="23">
        <v>0</v>
      </c>
      <c r="W74" s="23">
        <v>300</v>
      </c>
      <c r="X74" s="24">
        <v>0</v>
      </c>
      <c r="Y74" s="24">
        <v>0</v>
      </c>
      <c r="Z74" s="24">
        <v>0</v>
      </c>
      <c r="AA74" s="23">
        <v>150</v>
      </c>
      <c r="AB74" s="23">
        <v>220</v>
      </c>
      <c r="AC74" s="23">
        <v>300</v>
      </c>
      <c r="AD74" s="24">
        <v>50</v>
      </c>
      <c r="AE74" s="24">
        <v>50</v>
      </c>
      <c r="AF74" s="24">
        <v>100</v>
      </c>
      <c r="AG74" s="25">
        <f>VLOOKUP(A74,'[1]15 MAPA DE LEITO (USO CAF)'!$D$2:$I$948,6,0)</f>
        <v>14</v>
      </c>
      <c r="AH74" s="25">
        <f>VLOOKUP(A74,[2]taxaOcupacaoCOVID19_CAF_2021_6_!$E$4:$O$916,11,0)</f>
        <v>11</v>
      </c>
      <c r="AI74" s="26">
        <f>VLOOKUP(A74,[2]taxaOcupacaoCOVID19_CAF_2021_6_!$E$4:$Q$916,13,0)</f>
        <v>0.45454545454545453</v>
      </c>
      <c r="AJ74" s="25">
        <f t="shared" si="16"/>
        <v>14</v>
      </c>
      <c r="AK74" s="20">
        <f t="shared" si="17"/>
        <v>6.3636363636363633</v>
      </c>
      <c r="AM74" s="27">
        <f t="shared" si="23"/>
        <v>3.5042103086858862E-4</v>
      </c>
      <c r="AN74" s="9">
        <f t="shared" si="18"/>
        <v>35.042103086858859</v>
      </c>
      <c r="AO74" s="5">
        <v>10</v>
      </c>
      <c r="AP74" s="5">
        <f t="shared" si="19"/>
        <v>40</v>
      </c>
      <c r="AR74" s="7">
        <f t="shared" si="20"/>
        <v>160</v>
      </c>
      <c r="AS74" s="42">
        <f t="shared" si="24"/>
        <v>4</v>
      </c>
      <c r="AT74" s="5">
        <f>VLOOKUP(G74,'[3]GRADE ATRACURIO 5mL'!$G$6:$AP$374,36,0)</f>
        <v>40</v>
      </c>
      <c r="AU74" s="5" t="b">
        <f t="shared" si="25"/>
        <v>1</v>
      </c>
    </row>
    <row r="75" spans="1:47" ht="25.5" x14ac:dyDescent="0.25">
      <c r="A75" s="20">
        <v>2080028</v>
      </c>
      <c r="B75" s="20">
        <v>46523247000193</v>
      </c>
      <c r="C75" s="21" t="s">
        <v>245</v>
      </c>
      <c r="D75" s="22" t="s">
        <v>48</v>
      </c>
      <c r="E75" s="22" t="s">
        <v>123</v>
      </c>
      <c r="F75" s="22" t="s">
        <v>189</v>
      </c>
      <c r="G75" s="22">
        <v>2100</v>
      </c>
      <c r="H75" s="22" t="s">
        <v>190</v>
      </c>
      <c r="I75" s="23">
        <v>0</v>
      </c>
      <c r="J75" s="23">
        <v>0</v>
      </c>
      <c r="K75" s="23">
        <v>0</v>
      </c>
      <c r="L75" s="24">
        <v>8000</v>
      </c>
      <c r="M75" s="24">
        <v>200</v>
      </c>
      <c r="N75" s="24">
        <v>16000</v>
      </c>
      <c r="O75" s="23">
        <v>0</v>
      </c>
      <c r="P75" s="23">
        <v>0</v>
      </c>
      <c r="Q75" s="23">
        <v>0</v>
      </c>
      <c r="R75" s="24">
        <v>0</v>
      </c>
      <c r="S75" s="24">
        <v>0</v>
      </c>
      <c r="T75" s="24">
        <v>0</v>
      </c>
      <c r="U75" s="23">
        <v>9000</v>
      </c>
      <c r="V75" s="23">
        <v>1093</v>
      </c>
      <c r="W75" s="23">
        <v>18000</v>
      </c>
      <c r="X75" s="24">
        <v>0</v>
      </c>
      <c r="Y75" s="24">
        <v>0</v>
      </c>
      <c r="Z75" s="24">
        <v>0</v>
      </c>
      <c r="AA75" s="23">
        <v>8000</v>
      </c>
      <c r="AB75" s="23">
        <v>1475</v>
      </c>
      <c r="AC75" s="23">
        <v>16000</v>
      </c>
      <c r="AD75" s="24">
        <v>300</v>
      </c>
      <c r="AE75" s="24">
        <v>1090</v>
      </c>
      <c r="AF75" s="24">
        <v>600</v>
      </c>
      <c r="AG75" s="25">
        <f>VLOOKUP(A75,'[1]15 MAPA DE LEITO (USO CAF)'!$D$2:$I$948,6,0)</f>
        <v>57</v>
      </c>
      <c r="AH75" s="25">
        <f>VLOOKUP(A75,[2]taxaOcupacaoCOVID19_CAF_2021_6_!$E$4:$O$916,11,0)</f>
        <v>40</v>
      </c>
      <c r="AI75" s="26">
        <f>VLOOKUP(A75,[2]taxaOcupacaoCOVID19_CAF_2021_6_!$E$4:$Q$916,13,0)</f>
        <v>0.92500000000000004</v>
      </c>
      <c r="AJ75" s="25">
        <f t="shared" si="16"/>
        <v>57</v>
      </c>
      <c r="AK75" s="20">
        <f t="shared" si="17"/>
        <v>52.725000000000001</v>
      </c>
      <c r="AM75" s="27">
        <f t="shared" si="23"/>
        <v>2.8033682469487089E-2</v>
      </c>
      <c r="AN75" s="9">
        <f t="shared" si="18"/>
        <v>2803.3682469487089</v>
      </c>
      <c r="AO75" s="5">
        <v>10</v>
      </c>
      <c r="AP75" s="5">
        <f t="shared" si="19"/>
        <v>2800</v>
      </c>
      <c r="AR75" s="7">
        <f t="shared" si="20"/>
        <v>13200</v>
      </c>
      <c r="AS75" s="42">
        <f t="shared" si="24"/>
        <v>280</v>
      </c>
      <c r="AT75" s="5">
        <f>VLOOKUP(G75,'[3]GRADE ATRACURIO 5mL'!$G$6:$AP$374,36,0)</f>
        <v>2800</v>
      </c>
      <c r="AU75" s="5" t="b">
        <f t="shared" si="25"/>
        <v>1</v>
      </c>
    </row>
    <row r="76" spans="1:47" ht="25.5" x14ac:dyDescent="0.25">
      <c r="A76" s="20">
        <v>2080346</v>
      </c>
      <c r="B76" s="20">
        <v>46392148001604</v>
      </c>
      <c r="C76" s="21" t="s">
        <v>246</v>
      </c>
      <c r="D76" s="22" t="s">
        <v>48</v>
      </c>
      <c r="E76" s="22" t="s">
        <v>52</v>
      </c>
      <c r="F76" s="22" t="s">
        <v>189</v>
      </c>
      <c r="G76" s="22">
        <v>2107</v>
      </c>
      <c r="H76" s="22" t="s">
        <v>190</v>
      </c>
      <c r="I76" s="23">
        <v>0</v>
      </c>
      <c r="J76" s="23">
        <v>0</v>
      </c>
      <c r="K76" s="23">
        <v>0</v>
      </c>
      <c r="L76" s="24">
        <v>477</v>
      </c>
      <c r="M76" s="24">
        <v>84</v>
      </c>
      <c r="N76" s="24">
        <v>870</v>
      </c>
      <c r="O76" s="23">
        <v>0</v>
      </c>
      <c r="P76" s="23">
        <v>0</v>
      </c>
      <c r="Q76" s="23">
        <v>0</v>
      </c>
      <c r="R76" s="24">
        <v>0</v>
      </c>
      <c r="S76" s="24">
        <v>0</v>
      </c>
      <c r="T76" s="24">
        <v>0</v>
      </c>
      <c r="U76" s="23">
        <v>6249</v>
      </c>
      <c r="V76" s="23">
        <v>5214</v>
      </c>
      <c r="W76" s="23">
        <v>7284</v>
      </c>
      <c r="X76" s="24">
        <v>179</v>
      </c>
      <c r="Y76" s="24">
        <v>203</v>
      </c>
      <c r="Z76" s="24">
        <v>156</v>
      </c>
      <c r="AA76" s="23">
        <v>1796</v>
      </c>
      <c r="AB76" s="23">
        <v>905</v>
      </c>
      <c r="AC76" s="23">
        <v>2687</v>
      </c>
      <c r="AD76" s="24">
        <v>327</v>
      </c>
      <c r="AE76" s="24">
        <v>97</v>
      </c>
      <c r="AF76" s="24">
        <v>557</v>
      </c>
      <c r="AG76" s="25">
        <f>VLOOKUP(A76,'[1]15 MAPA DE LEITO (USO CAF)'!$D$2:$I$948,6,0)</f>
        <v>29</v>
      </c>
      <c r="AH76" s="25">
        <f>VLOOKUP(A76,[2]taxaOcupacaoCOVID19_CAF_2021_6_!$E$4:$O$916,11,0)</f>
        <v>10</v>
      </c>
      <c r="AI76" s="26">
        <f>VLOOKUP(A76,[2]taxaOcupacaoCOVID19_CAF_2021_6_!$E$4:$Q$916,13,0)</f>
        <v>0.3</v>
      </c>
      <c r="AJ76" s="25">
        <f t="shared" si="16"/>
        <v>29</v>
      </c>
      <c r="AK76" s="20">
        <f t="shared" si="17"/>
        <v>8.6999999999999993</v>
      </c>
      <c r="AM76" s="27">
        <f t="shared" si="23"/>
        <v>1.5243314842783605E-3</v>
      </c>
      <c r="AN76" s="9">
        <f t="shared" si="18"/>
        <v>152.43314842783604</v>
      </c>
      <c r="AO76" s="5">
        <v>10</v>
      </c>
      <c r="AP76" s="5">
        <f t="shared" si="19"/>
        <v>150</v>
      </c>
      <c r="AR76" s="7">
        <f t="shared" si="20"/>
        <v>720</v>
      </c>
      <c r="AS76" s="42">
        <f t="shared" si="24"/>
        <v>15</v>
      </c>
      <c r="AT76" s="5">
        <f>VLOOKUP(G76,'[3]GRADE ATRACURIO 5mL'!$G$6:$AP$374,36,0)</f>
        <v>150</v>
      </c>
      <c r="AU76" s="5" t="b">
        <f t="shared" si="25"/>
        <v>1</v>
      </c>
    </row>
    <row r="77" spans="1:47" ht="38.25" x14ac:dyDescent="0.25">
      <c r="A77" s="20">
        <v>2080427</v>
      </c>
      <c r="B77" s="20" t="s">
        <v>247</v>
      </c>
      <c r="C77" s="28" t="s">
        <v>248</v>
      </c>
      <c r="D77" s="22" t="s">
        <v>48</v>
      </c>
      <c r="E77" s="22" t="s">
        <v>63</v>
      </c>
      <c r="F77" s="22" t="s">
        <v>189</v>
      </c>
      <c r="G77" s="22">
        <v>2281</v>
      </c>
      <c r="H77" s="22" t="s">
        <v>190</v>
      </c>
      <c r="I77" s="29">
        <v>0</v>
      </c>
      <c r="J77" s="29">
        <v>0</v>
      </c>
      <c r="K77" s="29">
        <v>0</v>
      </c>
      <c r="L77" s="24">
        <v>30</v>
      </c>
      <c r="M77" s="24">
        <v>0</v>
      </c>
      <c r="N77" s="24">
        <v>30</v>
      </c>
      <c r="O77" s="23">
        <v>0</v>
      </c>
      <c r="P77" s="23">
        <v>0</v>
      </c>
      <c r="Q77" s="23">
        <v>0</v>
      </c>
      <c r="R77" s="24">
        <v>0</v>
      </c>
      <c r="S77" s="24">
        <v>0</v>
      </c>
      <c r="T77" s="24">
        <v>0</v>
      </c>
      <c r="U77" s="23">
        <v>175</v>
      </c>
      <c r="V77" s="23">
        <v>29</v>
      </c>
      <c r="W77" s="23">
        <v>350</v>
      </c>
      <c r="X77" s="24">
        <v>0</v>
      </c>
      <c r="Y77" s="24">
        <v>0</v>
      </c>
      <c r="Z77" s="24">
        <v>0</v>
      </c>
      <c r="AA77" s="23">
        <v>63</v>
      </c>
      <c r="AB77" s="23">
        <v>50</v>
      </c>
      <c r="AC77" s="23">
        <v>126</v>
      </c>
      <c r="AD77" s="24">
        <v>0</v>
      </c>
      <c r="AE77" s="24">
        <v>0</v>
      </c>
      <c r="AF77" s="24">
        <v>0</v>
      </c>
      <c r="AG77" s="25">
        <f>VLOOKUP(A77,'[1]15 MAPA DE LEITO (USO CAF)'!$D$2:$I$948,6,0)</f>
        <v>15</v>
      </c>
      <c r="AH77" s="25">
        <f>VLOOKUP(A77,[2]taxaOcupacaoCOVID19_CAF_2021_6_!$E$4:$O$916,11,0)</f>
        <v>5</v>
      </c>
      <c r="AI77" s="26">
        <f>VLOOKUP(A77,[2]taxaOcupacaoCOVID19_CAF_2021_6_!$E$4:$Q$916,13,0)</f>
        <v>0.2</v>
      </c>
      <c r="AJ77" s="25">
        <f t="shared" si="16"/>
        <v>15</v>
      </c>
      <c r="AK77" s="20">
        <f t="shared" si="17"/>
        <v>3</v>
      </c>
      <c r="AM77" s="27">
        <f t="shared" si="23"/>
        <v>5.2563154630288295E-5</v>
      </c>
      <c r="AN77" s="9">
        <f t="shared" si="18"/>
        <v>5.2563154630288293</v>
      </c>
      <c r="AO77" s="5">
        <v>10</v>
      </c>
      <c r="AP77" s="5">
        <v>30</v>
      </c>
      <c r="AR77" s="7">
        <f t="shared" si="20"/>
        <v>0</v>
      </c>
      <c r="AS77" s="42">
        <f t="shared" si="24"/>
        <v>3</v>
      </c>
      <c r="AT77" s="5">
        <f>VLOOKUP(G77,'[3]GRADE ATRACURIO 5mL'!$G$6:$AP$374,36,0)</f>
        <v>30</v>
      </c>
      <c r="AU77" s="5" t="b">
        <f t="shared" si="25"/>
        <v>1</v>
      </c>
    </row>
    <row r="78" spans="1:47" ht="25.5" x14ac:dyDescent="0.25">
      <c r="A78" s="20">
        <v>2080583</v>
      </c>
      <c r="B78" s="20">
        <v>46392148001787</v>
      </c>
      <c r="C78" s="21" t="s">
        <v>249</v>
      </c>
      <c r="D78" s="22" t="s">
        <v>48</v>
      </c>
      <c r="E78" s="22" t="s">
        <v>52</v>
      </c>
      <c r="F78" s="22" t="s">
        <v>189</v>
      </c>
      <c r="G78" s="22">
        <v>1750</v>
      </c>
      <c r="H78" s="22" t="s">
        <v>190</v>
      </c>
      <c r="I78" s="23">
        <v>5000</v>
      </c>
      <c r="J78" s="23">
        <v>0</v>
      </c>
      <c r="K78" s="23">
        <v>10000</v>
      </c>
      <c r="L78" s="24">
        <v>7500</v>
      </c>
      <c r="M78" s="24">
        <v>0</v>
      </c>
      <c r="N78" s="24">
        <v>15000</v>
      </c>
      <c r="O78" s="23">
        <v>3000</v>
      </c>
      <c r="P78" s="23">
        <v>500</v>
      </c>
      <c r="Q78" s="23">
        <v>6000</v>
      </c>
      <c r="R78" s="24">
        <v>3000</v>
      </c>
      <c r="S78" s="24">
        <v>0</v>
      </c>
      <c r="T78" s="24">
        <v>6000</v>
      </c>
      <c r="U78" s="23">
        <v>22000</v>
      </c>
      <c r="V78" s="23">
        <v>12500</v>
      </c>
      <c r="W78" s="23">
        <v>44000</v>
      </c>
      <c r="X78" s="24">
        <v>3000</v>
      </c>
      <c r="Y78" s="24">
        <v>0</v>
      </c>
      <c r="Z78" s="24">
        <v>6000</v>
      </c>
      <c r="AA78" s="23">
        <v>6000</v>
      </c>
      <c r="AB78" s="23">
        <v>0</v>
      </c>
      <c r="AC78" s="23">
        <v>12000</v>
      </c>
      <c r="AD78" s="24">
        <v>3000</v>
      </c>
      <c r="AE78" s="24">
        <v>230</v>
      </c>
      <c r="AF78" s="24">
        <v>6000</v>
      </c>
      <c r="AG78" s="25">
        <f>VLOOKUP(A78,'[1]15 MAPA DE LEITO (USO CAF)'!$D$2:$I$948,6,0)</f>
        <v>0</v>
      </c>
      <c r="AH78" s="25">
        <f>VLOOKUP(A78,[2]taxaOcupacaoCOVID19_CAF_2021_6_!$E$4:$O$916,11,0)</f>
        <v>94</v>
      </c>
      <c r="AI78" s="26">
        <f>VLOOKUP(A78,[2]taxaOcupacaoCOVID19_CAF_2021_6_!$E$4:$Q$916,13,0)</f>
        <v>0.69148936170212771</v>
      </c>
      <c r="AJ78" s="25">
        <f t="shared" si="16"/>
        <v>94</v>
      </c>
      <c r="AK78" s="20">
        <f t="shared" si="17"/>
        <v>65</v>
      </c>
      <c r="AM78" s="27">
        <f t="shared" si="23"/>
        <v>2.6281577315144147E-2</v>
      </c>
      <c r="AN78" s="9">
        <f t="shared" si="18"/>
        <v>2628.1577315144145</v>
      </c>
      <c r="AO78" s="5">
        <v>10</v>
      </c>
      <c r="AP78" s="5">
        <f t="shared" si="19"/>
        <v>2630</v>
      </c>
      <c r="AR78" s="7">
        <f t="shared" si="20"/>
        <v>12370</v>
      </c>
      <c r="AS78" s="42">
        <f t="shared" si="24"/>
        <v>263</v>
      </c>
      <c r="AT78" s="5">
        <f>VLOOKUP(G78,'[3]GRADE ATRACURIO 5mL'!$G$6:$AP$374,36,0)</f>
        <v>2630</v>
      </c>
      <c r="AU78" s="5" t="b">
        <f t="shared" si="25"/>
        <v>1</v>
      </c>
    </row>
    <row r="79" spans="1:47" ht="25.5" x14ac:dyDescent="0.25">
      <c r="A79" s="20">
        <v>2080788</v>
      </c>
      <c r="B79" s="20">
        <v>46392148002406</v>
      </c>
      <c r="C79" s="21" t="s">
        <v>250</v>
      </c>
      <c r="D79" s="22" t="s">
        <v>48</v>
      </c>
      <c r="E79" s="22" t="s">
        <v>52</v>
      </c>
      <c r="F79" s="22" t="s">
        <v>189</v>
      </c>
      <c r="G79" s="22">
        <v>1779</v>
      </c>
      <c r="H79" s="22" t="s">
        <v>190</v>
      </c>
      <c r="I79" s="23">
        <v>600</v>
      </c>
      <c r="J79" s="23">
        <v>0</v>
      </c>
      <c r="K79" s="23">
        <v>1200</v>
      </c>
      <c r="L79" s="24">
        <v>300</v>
      </c>
      <c r="M79" s="24">
        <v>109</v>
      </c>
      <c r="N79" s="24">
        <v>600</v>
      </c>
      <c r="O79" s="23">
        <v>1375</v>
      </c>
      <c r="P79" s="23">
        <v>0</v>
      </c>
      <c r="Q79" s="23">
        <v>2750</v>
      </c>
      <c r="R79" s="24">
        <v>690</v>
      </c>
      <c r="S79" s="24">
        <v>0</v>
      </c>
      <c r="T79" s="24">
        <v>1380</v>
      </c>
      <c r="U79" s="23">
        <v>2850</v>
      </c>
      <c r="V79" s="23">
        <v>2249</v>
      </c>
      <c r="W79" s="23">
        <v>5700</v>
      </c>
      <c r="X79" s="24">
        <v>810</v>
      </c>
      <c r="Y79" s="24">
        <v>0</v>
      </c>
      <c r="Z79" s="24">
        <v>1620</v>
      </c>
      <c r="AA79" s="23">
        <v>4500</v>
      </c>
      <c r="AB79" s="23">
        <v>4</v>
      </c>
      <c r="AC79" s="23">
        <v>9000</v>
      </c>
      <c r="AD79" s="24">
        <v>600</v>
      </c>
      <c r="AE79" s="24">
        <v>0</v>
      </c>
      <c r="AF79" s="24">
        <v>1200</v>
      </c>
      <c r="AG79" s="25">
        <f>VLOOKUP(A79,'[1]15 MAPA DE LEITO (USO CAF)'!$D$2:$I$948,6,0)</f>
        <v>0</v>
      </c>
      <c r="AH79" s="25">
        <f>VLOOKUP(A79,[2]taxaOcupacaoCOVID19_CAF_2021_6_!$E$4:$O$916,11,0)</f>
        <v>0</v>
      </c>
      <c r="AI79" s="26" t="e">
        <f>VLOOKUP(A79,[2]taxaOcupacaoCOVID19_CAF_2021_6_!$E$4:$Q$916,13,0)</f>
        <v>#DIV/0!</v>
      </c>
      <c r="AJ79" s="25">
        <f t="shared" si="16"/>
        <v>0</v>
      </c>
      <c r="AK79" s="20">
        <f>AJ79</f>
        <v>0</v>
      </c>
      <c r="AM79" s="27">
        <f t="shared" si="23"/>
        <v>1.0512630926057659E-3</v>
      </c>
      <c r="AN79" s="9">
        <f t="shared" si="18"/>
        <v>105.12630926057659</v>
      </c>
      <c r="AO79" s="5">
        <v>10</v>
      </c>
      <c r="AP79" s="5">
        <f t="shared" si="19"/>
        <v>110</v>
      </c>
      <c r="AR79" s="7">
        <f t="shared" si="20"/>
        <v>490</v>
      </c>
      <c r="AS79" s="42">
        <f t="shared" si="24"/>
        <v>11</v>
      </c>
      <c r="AT79" s="5">
        <f>VLOOKUP(G79,'[3]GRADE ATRACURIO 5mL'!$G$6:$AP$374,36,0)</f>
        <v>110</v>
      </c>
      <c r="AU79" s="5" t="b">
        <f t="shared" si="25"/>
        <v>1</v>
      </c>
    </row>
    <row r="80" spans="1:47" ht="25.5" x14ac:dyDescent="0.25">
      <c r="A80" s="20">
        <v>2081091</v>
      </c>
      <c r="B80" s="20">
        <v>45281144000282</v>
      </c>
      <c r="C80" s="21" t="s">
        <v>251</v>
      </c>
      <c r="D80" s="22" t="s">
        <v>171</v>
      </c>
      <c r="E80" s="22" t="s">
        <v>252</v>
      </c>
      <c r="F80" s="22" t="s">
        <v>189</v>
      </c>
      <c r="G80" s="22">
        <v>1744</v>
      </c>
      <c r="H80" s="22" t="s">
        <v>190</v>
      </c>
      <c r="I80" s="24">
        <v>0</v>
      </c>
      <c r="J80" s="24">
        <v>0</v>
      </c>
      <c r="K80" s="24">
        <v>0</v>
      </c>
      <c r="L80" s="24">
        <v>3650</v>
      </c>
      <c r="M80" s="24">
        <v>100</v>
      </c>
      <c r="N80" s="24">
        <v>7300</v>
      </c>
      <c r="O80" s="24">
        <v>165</v>
      </c>
      <c r="P80" s="24">
        <v>70</v>
      </c>
      <c r="Q80" s="24">
        <v>330</v>
      </c>
      <c r="R80" s="24">
        <v>0</v>
      </c>
      <c r="S80" s="24">
        <v>0</v>
      </c>
      <c r="T80" s="24">
        <v>0</v>
      </c>
      <c r="U80" s="24">
        <v>7780</v>
      </c>
      <c r="V80" s="24">
        <v>1450</v>
      </c>
      <c r="W80" s="24">
        <v>15500</v>
      </c>
      <c r="X80" s="24">
        <v>0</v>
      </c>
      <c r="Y80" s="24">
        <v>0</v>
      </c>
      <c r="Z80" s="24">
        <v>0</v>
      </c>
      <c r="AA80" s="24">
        <v>181</v>
      </c>
      <c r="AB80" s="24">
        <v>239</v>
      </c>
      <c r="AC80" s="24">
        <v>360</v>
      </c>
      <c r="AD80" s="24">
        <v>70</v>
      </c>
      <c r="AE80" s="24">
        <v>0</v>
      </c>
      <c r="AF80" s="24">
        <v>140</v>
      </c>
      <c r="AG80" s="25">
        <f>VLOOKUP(A80,'[1]15 MAPA DE LEITO (USO CAF)'!$D$2:$I$948,6,0)</f>
        <v>19</v>
      </c>
      <c r="AH80" s="25">
        <f>VLOOKUP(A80,[2]taxaOcupacaoCOVID19_CAF_2021_6_!$E$4:$O$916,11,0)</f>
        <v>15</v>
      </c>
      <c r="AI80" s="26">
        <f>VLOOKUP(A80,[2]taxaOcupacaoCOVID19_CAF_2021_6_!$E$4:$Q$916,13,0)</f>
        <v>1</v>
      </c>
      <c r="AJ80" s="25">
        <f t="shared" si="16"/>
        <v>19</v>
      </c>
      <c r="AK80" s="20">
        <f t="shared" si="17"/>
        <v>19</v>
      </c>
      <c r="AM80" s="27">
        <f t="shared" si="23"/>
        <v>1.2790367626703485E-2</v>
      </c>
      <c r="AN80" s="9">
        <f t="shared" si="18"/>
        <v>1279.0367626703485</v>
      </c>
      <c r="AO80" s="5">
        <v>10</v>
      </c>
      <c r="AP80" s="5">
        <f t="shared" si="19"/>
        <v>1280</v>
      </c>
      <c r="AR80" s="7">
        <f t="shared" si="20"/>
        <v>6020</v>
      </c>
      <c r="AS80" s="42">
        <f t="shared" si="24"/>
        <v>128</v>
      </c>
      <c r="AT80" s="5">
        <f>VLOOKUP(G80,'[3]GRADE ATRACURIO 5mL'!$G$6:$AP$374,36,0)</f>
        <v>1280</v>
      </c>
      <c r="AU80" s="5" t="b">
        <f t="shared" si="25"/>
        <v>1</v>
      </c>
    </row>
    <row r="81" spans="1:47" ht="38.25" x14ac:dyDescent="0.25">
      <c r="A81" s="20">
        <v>2081970</v>
      </c>
      <c r="B81" s="20">
        <v>46392148001353</v>
      </c>
      <c r="C81" s="21" t="s">
        <v>253</v>
      </c>
      <c r="D81" s="22" t="s">
        <v>48</v>
      </c>
      <c r="E81" s="22" t="s">
        <v>52</v>
      </c>
      <c r="F81" s="22" t="s">
        <v>189</v>
      </c>
      <c r="G81" s="22">
        <v>1849</v>
      </c>
      <c r="H81" s="22" t="s">
        <v>190</v>
      </c>
      <c r="I81" s="23">
        <v>9160</v>
      </c>
      <c r="J81" s="23">
        <v>0</v>
      </c>
      <c r="K81" s="23">
        <v>18320</v>
      </c>
      <c r="L81" s="24">
        <v>4580</v>
      </c>
      <c r="M81" s="24">
        <v>600</v>
      </c>
      <c r="N81" s="24">
        <v>8560</v>
      </c>
      <c r="O81" s="23">
        <v>5200</v>
      </c>
      <c r="P81" s="23">
        <v>0</v>
      </c>
      <c r="Q81" s="23">
        <v>10400</v>
      </c>
      <c r="R81" s="24">
        <v>2600</v>
      </c>
      <c r="S81" s="24">
        <v>0</v>
      </c>
      <c r="T81" s="24">
        <v>5200</v>
      </c>
      <c r="U81" s="23">
        <v>19660</v>
      </c>
      <c r="V81" s="23">
        <v>9800</v>
      </c>
      <c r="W81" s="23">
        <v>29520</v>
      </c>
      <c r="X81" s="24">
        <v>343</v>
      </c>
      <c r="Y81" s="24">
        <v>0</v>
      </c>
      <c r="Z81" s="24">
        <v>686</v>
      </c>
      <c r="AA81" s="23">
        <v>2464</v>
      </c>
      <c r="AB81" s="23">
        <v>1300</v>
      </c>
      <c r="AC81" s="23">
        <v>3628</v>
      </c>
      <c r="AD81" s="24">
        <v>2496</v>
      </c>
      <c r="AE81" s="24">
        <v>1370</v>
      </c>
      <c r="AF81" s="24">
        <v>3622</v>
      </c>
      <c r="AG81" s="25">
        <f>VLOOKUP(A81,'[1]15 MAPA DE LEITO (USO CAF)'!$D$2:$I$948,6,0)</f>
        <v>71</v>
      </c>
      <c r="AH81" s="25">
        <f>VLOOKUP(A81,[2]taxaOcupacaoCOVID19_CAF_2021_6_!$E$4:$O$916,11,0)</f>
        <v>7</v>
      </c>
      <c r="AI81" s="26">
        <f>VLOOKUP(A81,[2]taxaOcupacaoCOVID19_CAF_2021_6_!$E$4:$Q$916,13,0)</f>
        <v>1</v>
      </c>
      <c r="AJ81" s="25">
        <f t="shared" si="16"/>
        <v>71</v>
      </c>
      <c r="AK81" s="20">
        <f t="shared" si="17"/>
        <v>71</v>
      </c>
      <c r="AM81" s="27">
        <f t="shared" si="23"/>
        <v>1.4998020121175593E-2</v>
      </c>
      <c r="AN81" s="9">
        <f t="shared" si="18"/>
        <v>1499.8020121175593</v>
      </c>
      <c r="AO81" s="5">
        <v>10</v>
      </c>
      <c r="AP81" s="5">
        <f t="shared" si="19"/>
        <v>1500</v>
      </c>
      <c r="AR81" s="7">
        <f t="shared" si="20"/>
        <v>7060</v>
      </c>
      <c r="AS81" s="42">
        <f t="shared" si="24"/>
        <v>150</v>
      </c>
      <c r="AT81" s="5">
        <f>VLOOKUP(G81,'[3]GRADE ATRACURIO 5mL'!$G$6:$AP$374,36,0)</f>
        <v>1500</v>
      </c>
      <c r="AU81" s="5" t="b">
        <f t="shared" si="25"/>
        <v>1</v>
      </c>
    </row>
    <row r="82" spans="1:47" ht="38.25" x14ac:dyDescent="0.25">
      <c r="A82" s="20">
        <v>2082349</v>
      </c>
      <c r="B82" s="20">
        <v>46522959000198</v>
      </c>
      <c r="C82" s="21" t="s">
        <v>254</v>
      </c>
      <c r="D82" s="22" t="s">
        <v>48</v>
      </c>
      <c r="E82" s="22" t="s">
        <v>255</v>
      </c>
      <c r="F82" s="22" t="s">
        <v>189</v>
      </c>
      <c r="G82" s="22">
        <v>2095</v>
      </c>
      <c r="H82" s="22" t="s">
        <v>190</v>
      </c>
      <c r="I82" s="23">
        <v>500</v>
      </c>
      <c r="J82" s="23">
        <v>0</v>
      </c>
      <c r="K82" s="23">
        <v>1000</v>
      </c>
      <c r="L82" s="24">
        <v>250</v>
      </c>
      <c r="M82" s="24">
        <v>0</v>
      </c>
      <c r="N82" s="24">
        <v>500</v>
      </c>
      <c r="O82" s="23">
        <v>500</v>
      </c>
      <c r="P82" s="23">
        <v>40</v>
      </c>
      <c r="Q82" s="23">
        <v>1000</v>
      </c>
      <c r="R82" s="24">
        <v>250</v>
      </c>
      <c r="S82" s="24">
        <v>0</v>
      </c>
      <c r="T82" s="24">
        <v>500</v>
      </c>
      <c r="U82" s="23">
        <v>11000</v>
      </c>
      <c r="V82" s="23">
        <v>11000</v>
      </c>
      <c r="W82" s="23">
        <v>22000</v>
      </c>
      <c r="X82" s="24">
        <v>400</v>
      </c>
      <c r="Y82" s="24">
        <v>0</v>
      </c>
      <c r="Z82" s="24">
        <v>800</v>
      </c>
      <c r="AA82" s="23">
        <v>2000</v>
      </c>
      <c r="AB82" s="23">
        <v>200</v>
      </c>
      <c r="AC82" s="23">
        <v>4000</v>
      </c>
      <c r="AD82" s="24">
        <v>950</v>
      </c>
      <c r="AE82" s="24">
        <v>100</v>
      </c>
      <c r="AF82" s="24">
        <v>1900</v>
      </c>
      <c r="AG82" s="25">
        <f>VLOOKUP(A82,'[1]15 MAPA DE LEITO (USO CAF)'!$D$2:$I$948,6,0)</f>
        <v>0</v>
      </c>
      <c r="AH82" s="25">
        <f>VLOOKUP(A82,[2]taxaOcupacaoCOVID19_CAF_2021_6_!$E$4:$O$916,11,0)</f>
        <v>76</v>
      </c>
      <c r="AI82" s="26">
        <f>VLOOKUP(A82,[2]taxaOcupacaoCOVID19_CAF_2021_6_!$E$4:$Q$916,13,0)</f>
        <v>0.40789473684210525</v>
      </c>
      <c r="AJ82" s="25">
        <f t="shared" si="16"/>
        <v>76</v>
      </c>
      <c r="AK82" s="20">
        <f t="shared" si="17"/>
        <v>31</v>
      </c>
      <c r="AM82" s="27">
        <f t="shared" si="23"/>
        <v>8.7605257717147153E-4</v>
      </c>
      <c r="AN82" s="9">
        <f t="shared" si="18"/>
        <v>87.605257717147154</v>
      </c>
      <c r="AO82" s="5">
        <v>10</v>
      </c>
      <c r="AP82" s="5">
        <f t="shared" si="19"/>
        <v>90</v>
      </c>
      <c r="AR82" s="7">
        <f t="shared" si="20"/>
        <v>410</v>
      </c>
      <c r="AS82" s="42">
        <f t="shared" si="24"/>
        <v>9</v>
      </c>
      <c r="AT82" s="5">
        <f>VLOOKUP(G82,'[3]GRADE ATRACURIO 5mL'!$G$6:$AP$374,36,0)</f>
        <v>90</v>
      </c>
      <c r="AU82" s="5" t="b">
        <f t="shared" si="25"/>
        <v>1</v>
      </c>
    </row>
    <row r="83" spans="1:47" ht="25.5" x14ac:dyDescent="0.25">
      <c r="A83" s="20">
        <v>2082411</v>
      </c>
      <c r="B83" s="20">
        <v>55021455000185</v>
      </c>
      <c r="C83" s="21" t="s">
        <v>257</v>
      </c>
      <c r="D83" s="22" t="s">
        <v>48</v>
      </c>
      <c r="E83" s="22" t="s">
        <v>258</v>
      </c>
      <c r="F83" s="22" t="s">
        <v>189</v>
      </c>
      <c r="G83" s="22">
        <v>2195</v>
      </c>
      <c r="H83" s="22" t="s">
        <v>190</v>
      </c>
      <c r="I83" s="23">
        <v>0</v>
      </c>
      <c r="J83" s="23">
        <v>0</v>
      </c>
      <c r="K83" s="23">
        <v>0</v>
      </c>
      <c r="L83" s="24">
        <v>450</v>
      </c>
      <c r="M83" s="24">
        <v>85</v>
      </c>
      <c r="N83" s="24">
        <v>900</v>
      </c>
      <c r="O83" s="23">
        <v>0</v>
      </c>
      <c r="P83" s="23">
        <v>0</v>
      </c>
      <c r="Q83" s="23">
        <v>0</v>
      </c>
      <c r="R83" s="24">
        <v>0</v>
      </c>
      <c r="S83" s="24">
        <v>0</v>
      </c>
      <c r="T83" s="24">
        <v>0</v>
      </c>
      <c r="U83" s="23">
        <v>750</v>
      </c>
      <c r="V83" s="23">
        <v>0</v>
      </c>
      <c r="W83" s="23">
        <v>1500</v>
      </c>
      <c r="X83" s="24">
        <v>0</v>
      </c>
      <c r="Y83" s="24">
        <v>0</v>
      </c>
      <c r="Z83" s="24">
        <v>0</v>
      </c>
      <c r="AA83" s="23">
        <v>600</v>
      </c>
      <c r="AB83" s="23">
        <v>0</v>
      </c>
      <c r="AC83" s="23">
        <v>1200</v>
      </c>
      <c r="AD83" s="24">
        <v>0</v>
      </c>
      <c r="AE83" s="24">
        <v>0</v>
      </c>
      <c r="AF83" s="24">
        <v>0</v>
      </c>
      <c r="AG83" s="25">
        <f>VLOOKUP(A83,'[1]15 MAPA DE LEITO (USO CAF)'!$D$2:$I$948,6,0)</f>
        <v>7</v>
      </c>
      <c r="AH83" s="25">
        <f>VLOOKUP(A83,[2]taxaOcupacaoCOVID19_CAF_2021_6_!$E$4:$O$916,11,0)</f>
        <v>7</v>
      </c>
      <c r="AI83" s="26">
        <f>VLOOKUP(A83,[2]taxaOcupacaoCOVID19_CAF_2021_6_!$E$4:$Q$916,13,0)</f>
        <v>0.14285714285714285</v>
      </c>
      <c r="AJ83" s="25">
        <f t="shared" si="16"/>
        <v>7</v>
      </c>
      <c r="AK83" s="20">
        <f t="shared" si="17"/>
        <v>1</v>
      </c>
      <c r="AM83" s="27">
        <f t="shared" si="23"/>
        <v>1.5768946389086488E-3</v>
      </c>
      <c r="AN83" s="9">
        <f t="shared" si="18"/>
        <v>157.68946389086489</v>
      </c>
      <c r="AO83" s="5">
        <v>10</v>
      </c>
      <c r="AP83" s="5">
        <f t="shared" si="19"/>
        <v>160</v>
      </c>
      <c r="AR83" s="7">
        <f t="shared" si="20"/>
        <v>740</v>
      </c>
      <c r="AS83" s="42">
        <f t="shared" si="24"/>
        <v>16</v>
      </c>
      <c r="AT83" s="5">
        <f>VLOOKUP(G83,'[3]GRADE ATRACURIO 5mL'!$G$6:$AP$374,36,0)</f>
        <v>160</v>
      </c>
      <c r="AU83" s="5" t="b">
        <f t="shared" si="25"/>
        <v>1</v>
      </c>
    </row>
    <row r="84" spans="1:47" ht="38.25" x14ac:dyDescent="0.25">
      <c r="A84" s="20">
        <v>2082829</v>
      </c>
      <c r="B84" s="20">
        <v>46392148002678</v>
      </c>
      <c r="C84" s="21" t="s">
        <v>261</v>
      </c>
      <c r="D84" s="22" t="s">
        <v>48</v>
      </c>
      <c r="E84" s="22" t="s">
        <v>52</v>
      </c>
      <c r="F84" s="22" t="s">
        <v>189</v>
      </c>
      <c r="G84" s="22">
        <v>1812</v>
      </c>
      <c r="H84" s="22" t="s">
        <v>190</v>
      </c>
      <c r="I84" s="23">
        <v>0</v>
      </c>
      <c r="J84" s="23">
        <v>0</v>
      </c>
      <c r="K84" s="23">
        <v>0</v>
      </c>
      <c r="L84" s="24">
        <v>500</v>
      </c>
      <c r="M84" s="24">
        <v>55</v>
      </c>
      <c r="N84" s="24">
        <v>1000</v>
      </c>
      <c r="O84" s="23">
        <v>0</v>
      </c>
      <c r="P84" s="23">
        <v>0</v>
      </c>
      <c r="Q84" s="23">
        <v>0</v>
      </c>
      <c r="R84" s="24">
        <v>0</v>
      </c>
      <c r="S84" s="24">
        <v>0</v>
      </c>
      <c r="T84" s="24">
        <v>0</v>
      </c>
      <c r="U84" s="23">
        <v>6000</v>
      </c>
      <c r="V84" s="23">
        <v>4221</v>
      </c>
      <c r="W84" s="23">
        <v>12000</v>
      </c>
      <c r="X84" s="24">
        <v>0</v>
      </c>
      <c r="Y84" s="24">
        <v>0</v>
      </c>
      <c r="Z84" s="24">
        <v>0</v>
      </c>
      <c r="AA84" s="23">
        <v>3000</v>
      </c>
      <c r="AB84" s="23">
        <v>220</v>
      </c>
      <c r="AC84" s="23">
        <v>6000</v>
      </c>
      <c r="AD84" s="24">
        <v>400</v>
      </c>
      <c r="AE84" s="24">
        <v>109</v>
      </c>
      <c r="AF84" s="24">
        <v>800</v>
      </c>
      <c r="AG84" s="25">
        <f>VLOOKUP(A84,'[1]15 MAPA DE LEITO (USO CAF)'!$D$2:$I$948,6,0)</f>
        <v>20</v>
      </c>
      <c r="AH84" s="25">
        <f>VLOOKUP(A84,[2]taxaOcupacaoCOVID19_CAF_2021_6_!$E$4:$O$916,11,0)</f>
        <v>10</v>
      </c>
      <c r="AI84" s="26">
        <f>VLOOKUP(A84,[2]taxaOcupacaoCOVID19_CAF_2021_6_!$E$4:$Q$916,13,0)</f>
        <v>0.6</v>
      </c>
      <c r="AJ84" s="25">
        <f t="shared" si="16"/>
        <v>20</v>
      </c>
      <c r="AK84" s="20">
        <f t="shared" si="17"/>
        <v>12</v>
      </c>
      <c r="AM84" s="27">
        <f t="shared" si="23"/>
        <v>1.7521051543429431E-3</v>
      </c>
      <c r="AN84" s="9">
        <f t="shared" si="18"/>
        <v>175.21051543429431</v>
      </c>
      <c r="AO84" s="5">
        <v>10</v>
      </c>
      <c r="AP84" s="5">
        <f t="shared" si="19"/>
        <v>180</v>
      </c>
      <c r="AR84" s="7">
        <f t="shared" si="20"/>
        <v>820</v>
      </c>
      <c r="AS84" s="42">
        <f t="shared" si="24"/>
        <v>18</v>
      </c>
      <c r="AT84" s="5">
        <f>VLOOKUP(G84,'[3]GRADE ATRACURIO 5mL'!$G$6:$AP$374,36,0)</f>
        <v>180</v>
      </c>
      <c r="AU84" s="5" t="b">
        <f t="shared" si="25"/>
        <v>1</v>
      </c>
    </row>
    <row r="85" spans="1:47" ht="25.5" x14ac:dyDescent="0.25">
      <c r="A85" s="20">
        <v>2082861</v>
      </c>
      <c r="B85" s="20" t="s">
        <v>262</v>
      </c>
      <c r="C85" s="21" t="s">
        <v>263</v>
      </c>
      <c r="D85" s="22" t="s">
        <v>48</v>
      </c>
      <c r="E85" s="22" t="s">
        <v>63</v>
      </c>
      <c r="F85" s="22" t="s">
        <v>189</v>
      </c>
      <c r="G85" s="22">
        <v>1953</v>
      </c>
      <c r="H85" s="22" t="s">
        <v>190</v>
      </c>
      <c r="I85" s="29">
        <v>0</v>
      </c>
      <c r="J85" s="29">
        <v>0</v>
      </c>
      <c r="K85" s="29">
        <v>0</v>
      </c>
      <c r="L85" s="24">
        <v>2000</v>
      </c>
      <c r="M85" s="24">
        <v>150</v>
      </c>
      <c r="N85" s="24">
        <v>4000</v>
      </c>
      <c r="O85" s="23">
        <v>2000</v>
      </c>
      <c r="P85" s="23">
        <v>500</v>
      </c>
      <c r="Q85" s="23">
        <v>4000</v>
      </c>
      <c r="R85" s="24">
        <v>0</v>
      </c>
      <c r="S85" s="24">
        <v>0</v>
      </c>
      <c r="T85" s="24">
        <v>0</v>
      </c>
      <c r="U85" s="23">
        <v>6000</v>
      </c>
      <c r="V85" s="23">
        <v>200</v>
      </c>
      <c r="W85" s="23">
        <v>12000</v>
      </c>
      <c r="X85" s="24">
        <v>0</v>
      </c>
      <c r="Y85" s="24">
        <v>0</v>
      </c>
      <c r="Z85" s="24">
        <v>0</v>
      </c>
      <c r="AA85" s="23">
        <v>0</v>
      </c>
      <c r="AB85" s="23">
        <v>0</v>
      </c>
      <c r="AC85" s="23">
        <v>0</v>
      </c>
      <c r="AD85" s="24">
        <v>2000</v>
      </c>
      <c r="AE85" s="24">
        <v>0</v>
      </c>
      <c r="AF85" s="24">
        <v>4000</v>
      </c>
      <c r="AG85" s="25">
        <f>VLOOKUP(A85,'[1]15 MAPA DE LEITO (USO CAF)'!$D$2:$I$948,6,0)</f>
        <v>0</v>
      </c>
      <c r="AH85" s="25">
        <f>VLOOKUP(A85,[2]taxaOcupacaoCOVID19_CAF_2021_6_!$E$4:$O$916,11,0)</f>
        <v>22</v>
      </c>
      <c r="AI85" s="26">
        <f>VLOOKUP(A85,[2]taxaOcupacaoCOVID19_CAF_2021_6_!$E$4:$Q$916,13,0)</f>
        <v>0.72727272727272729</v>
      </c>
      <c r="AJ85" s="25">
        <f t="shared" si="16"/>
        <v>22</v>
      </c>
      <c r="AK85" s="20">
        <f t="shared" si="17"/>
        <v>16</v>
      </c>
      <c r="AM85" s="27">
        <f t="shared" si="23"/>
        <v>7.0084206173717722E-3</v>
      </c>
      <c r="AN85" s="9">
        <f t="shared" si="18"/>
        <v>700.84206173717723</v>
      </c>
      <c r="AO85" s="5">
        <v>10</v>
      </c>
      <c r="AP85" s="5">
        <f t="shared" si="19"/>
        <v>700</v>
      </c>
      <c r="AR85" s="7">
        <f t="shared" si="20"/>
        <v>3300</v>
      </c>
      <c r="AS85" s="42">
        <f t="shared" si="24"/>
        <v>70</v>
      </c>
      <c r="AT85" s="5">
        <f>VLOOKUP(G85,'[3]GRADE ATRACURIO 5mL'!$G$6:$AP$374,36,0)</f>
        <v>700</v>
      </c>
      <c r="AU85" s="5" t="b">
        <f t="shared" si="25"/>
        <v>1</v>
      </c>
    </row>
    <row r="86" spans="1:47" ht="25.5" x14ac:dyDescent="0.25">
      <c r="A86" s="20">
        <v>2083272</v>
      </c>
      <c r="B86" s="20">
        <v>12444716000167</v>
      </c>
      <c r="C86" s="21" t="s">
        <v>264</v>
      </c>
      <c r="D86" s="22" t="s">
        <v>65</v>
      </c>
      <c r="E86" s="22" t="s">
        <v>265</v>
      </c>
      <c r="F86" s="22" t="s">
        <v>189</v>
      </c>
      <c r="G86" s="22">
        <v>1928</v>
      </c>
      <c r="H86" s="22" t="s">
        <v>190</v>
      </c>
      <c r="I86" s="23">
        <v>300</v>
      </c>
      <c r="J86" s="23">
        <v>64</v>
      </c>
      <c r="K86" s="23">
        <v>600</v>
      </c>
      <c r="L86" s="24">
        <v>150</v>
      </c>
      <c r="M86" s="24">
        <v>25</v>
      </c>
      <c r="N86" s="24">
        <v>300</v>
      </c>
      <c r="O86" s="23">
        <v>150</v>
      </c>
      <c r="P86" s="23">
        <v>91</v>
      </c>
      <c r="Q86" s="23">
        <v>300</v>
      </c>
      <c r="R86" s="24">
        <v>75</v>
      </c>
      <c r="S86" s="24">
        <v>0</v>
      </c>
      <c r="T86" s="24">
        <v>150</v>
      </c>
      <c r="U86" s="23">
        <v>3585</v>
      </c>
      <c r="V86" s="23">
        <v>653</v>
      </c>
      <c r="W86" s="23">
        <v>7170</v>
      </c>
      <c r="X86" s="24">
        <v>290</v>
      </c>
      <c r="Y86" s="24">
        <v>0</v>
      </c>
      <c r="Z86" s="24">
        <v>100</v>
      </c>
      <c r="AA86" s="23">
        <v>1452</v>
      </c>
      <c r="AB86" s="23">
        <v>145</v>
      </c>
      <c r="AC86" s="23">
        <v>2904</v>
      </c>
      <c r="AD86" s="24">
        <v>150</v>
      </c>
      <c r="AE86" s="24">
        <v>53</v>
      </c>
      <c r="AF86" s="24">
        <v>300</v>
      </c>
      <c r="AG86" s="25">
        <f>VLOOKUP(A86,'[1]15 MAPA DE LEITO (USO CAF)'!$D$2:$I$948,6,0)</f>
        <v>14</v>
      </c>
      <c r="AH86" s="25">
        <f>VLOOKUP(A86,[2]taxaOcupacaoCOVID19_CAF_2021_6_!$E$4:$O$916,11,0)</f>
        <v>14</v>
      </c>
      <c r="AI86" s="26">
        <f>VLOOKUP(A86,[2]taxaOcupacaoCOVID19_CAF_2021_6_!$E$4:$Q$916,13,0)</f>
        <v>0.5</v>
      </c>
      <c r="AJ86" s="25">
        <f t="shared" si="16"/>
        <v>14</v>
      </c>
      <c r="AK86" s="20">
        <f t="shared" si="17"/>
        <v>7</v>
      </c>
      <c r="AM86" s="27">
        <f t="shared" si="23"/>
        <v>5.2563154630288296E-4</v>
      </c>
      <c r="AN86" s="9">
        <f t="shared" si="18"/>
        <v>52.563154630288295</v>
      </c>
      <c r="AO86" s="5">
        <v>10</v>
      </c>
      <c r="AP86" s="5">
        <f t="shared" si="19"/>
        <v>50</v>
      </c>
      <c r="AR86" s="7">
        <f t="shared" si="20"/>
        <v>250</v>
      </c>
      <c r="AS86" s="42">
        <f t="shared" si="24"/>
        <v>5</v>
      </c>
      <c r="AT86" s="5">
        <f>VLOOKUP(G86,'[3]GRADE ATRACURIO 5mL'!$G$6:$AP$374,36,0)</f>
        <v>50</v>
      </c>
      <c r="AU86" s="5" t="b">
        <f t="shared" si="25"/>
        <v>1</v>
      </c>
    </row>
    <row r="87" spans="1:47" ht="25.5" x14ac:dyDescent="0.25">
      <c r="A87" s="20">
        <v>2084023</v>
      </c>
      <c r="B87" s="20">
        <v>452796430001454</v>
      </c>
      <c r="C87" s="21" t="s">
        <v>266</v>
      </c>
      <c r="D87" s="22" t="s">
        <v>86</v>
      </c>
      <c r="E87" s="22" t="s">
        <v>267</v>
      </c>
      <c r="F87" s="22" t="s">
        <v>189</v>
      </c>
      <c r="G87" s="22">
        <v>2689</v>
      </c>
      <c r="H87" s="22" t="s">
        <v>190</v>
      </c>
      <c r="I87" s="24">
        <v>100</v>
      </c>
      <c r="J87" s="24">
        <v>70</v>
      </c>
      <c r="K87" s="24">
        <v>200</v>
      </c>
      <c r="L87" s="24">
        <v>50</v>
      </c>
      <c r="M87" s="24">
        <v>37</v>
      </c>
      <c r="N87" s="24">
        <v>100</v>
      </c>
      <c r="O87" s="24">
        <v>50</v>
      </c>
      <c r="P87" s="24">
        <v>29</v>
      </c>
      <c r="Q87" s="24">
        <v>100</v>
      </c>
      <c r="R87" s="24">
        <v>0</v>
      </c>
      <c r="S87" s="24">
        <v>0</v>
      </c>
      <c r="T87" s="24">
        <v>0</v>
      </c>
      <c r="U87" s="24">
        <v>150</v>
      </c>
      <c r="V87" s="24">
        <v>133</v>
      </c>
      <c r="W87" s="24">
        <v>300</v>
      </c>
      <c r="X87" s="24">
        <v>0</v>
      </c>
      <c r="Y87" s="24">
        <v>0</v>
      </c>
      <c r="Z87" s="24">
        <v>0</v>
      </c>
      <c r="AA87" s="24">
        <v>50</v>
      </c>
      <c r="AB87" s="24">
        <v>25</v>
      </c>
      <c r="AC87" s="24">
        <v>100</v>
      </c>
      <c r="AD87" s="24">
        <v>150</v>
      </c>
      <c r="AE87" s="24">
        <v>39</v>
      </c>
      <c r="AF87" s="24">
        <v>300</v>
      </c>
      <c r="AG87" s="25">
        <f>VLOOKUP(A87,'[1]15 MAPA DE LEITO (USO CAF)'!$D$2:$I$948,6,0)</f>
        <v>0</v>
      </c>
      <c r="AH87" s="25">
        <f>VLOOKUP(A87,[2]taxaOcupacaoCOVID19_CAF_2021_6_!$E$4:$O$916,11,0)</f>
        <v>0</v>
      </c>
      <c r="AI87" s="26" t="e">
        <f>VLOOKUP(A87,[2]taxaOcupacaoCOVID19_CAF_2021_6_!$E$4:$Q$916,13,0)</f>
        <v>#DIV/0!</v>
      </c>
      <c r="AJ87" s="25">
        <f t="shared" si="16"/>
        <v>0</v>
      </c>
      <c r="AK87" s="20">
        <f t="shared" ref="AK87:AK88" si="26">AJ87</f>
        <v>0</v>
      </c>
      <c r="AM87" s="27">
        <f t="shared" si="23"/>
        <v>1.7521051543429431E-4</v>
      </c>
      <c r="AN87" s="9">
        <f t="shared" si="18"/>
        <v>17.521051543429429</v>
      </c>
      <c r="AO87" s="5">
        <v>10</v>
      </c>
      <c r="AP87" s="5">
        <f t="shared" si="19"/>
        <v>20</v>
      </c>
      <c r="AR87" s="7">
        <f t="shared" si="20"/>
        <v>80</v>
      </c>
      <c r="AS87" s="42">
        <f t="shared" si="24"/>
        <v>2</v>
      </c>
      <c r="AT87" s="5">
        <f>VLOOKUP(G87,'[3]GRADE ATRACURIO 5mL'!$G$6:$AP$374,36,0)</f>
        <v>20</v>
      </c>
      <c r="AU87" s="5" t="b">
        <f t="shared" si="25"/>
        <v>1</v>
      </c>
    </row>
    <row r="88" spans="1:47" ht="25.5" x14ac:dyDescent="0.25">
      <c r="A88" s="20">
        <v>2084139</v>
      </c>
      <c r="B88" s="20">
        <v>46392148002830</v>
      </c>
      <c r="C88" s="21" t="s">
        <v>268</v>
      </c>
      <c r="D88" s="22" t="s">
        <v>48</v>
      </c>
      <c r="E88" s="22" t="s">
        <v>52</v>
      </c>
      <c r="F88" s="22" t="s">
        <v>189</v>
      </c>
      <c r="G88" s="22">
        <v>1806</v>
      </c>
      <c r="H88" s="22" t="s">
        <v>190</v>
      </c>
      <c r="I88" s="23">
        <v>600</v>
      </c>
      <c r="J88" s="23">
        <v>0</v>
      </c>
      <c r="K88" s="23">
        <v>1200</v>
      </c>
      <c r="L88" s="24">
        <v>400</v>
      </c>
      <c r="M88" s="24">
        <v>0</v>
      </c>
      <c r="N88" s="24">
        <v>800</v>
      </c>
      <c r="O88" s="23">
        <v>2000</v>
      </c>
      <c r="P88" s="23">
        <v>0</v>
      </c>
      <c r="Q88" s="23">
        <v>4000</v>
      </c>
      <c r="R88" s="24">
        <v>1000</v>
      </c>
      <c r="S88" s="24">
        <v>0</v>
      </c>
      <c r="T88" s="24">
        <v>2000</v>
      </c>
      <c r="U88" s="23">
        <v>3000</v>
      </c>
      <c r="V88" s="23">
        <v>2523</v>
      </c>
      <c r="W88" s="23">
        <v>6000</v>
      </c>
      <c r="X88" s="24">
        <v>2250</v>
      </c>
      <c r="Y88" s="24">
        <v>0</v>
      </c>
      <c r="Z88" s="24">
        <v>4500</v>
      </c>
      <c r="AA88" s="23">
        <v>4500</v>
      </c>
      <c r="AB88" s="23">
        <v>0</v>
      </c>
      <c r="AC88" s="23">
        <v>9000</v>
      </c>
      <c r="AD88" s="24">
        <v>600</v>
      </c>
      <c r="AE88" s="24">
        <v>20</v>
      </c>
      <c r="AF88" s="24">
        <v>1200</v>
      </c>
      <c r="AG88" s="25">
        <f>VLOOKUP(A88,'[1]15 MAPA DE LEITO (USO CAF)'!$D$2:$I$948,6,0)</f>
        <v>0</v>
      </c>
      <c r="AH88" s="25">
        <f>VLOOKUP(A88,[2]taxaOcupacaoCOVID19_CAF_2021_6_!$E$4:$O$916,11,0)</f>
        <v>0</v>
      </c>
      <c r="AI88" s="26" t="e">
        <f>VLOOKUP(A88,[2]taxaOcupacaoCOVID19_CAF_2021_6_!$E$4:$Q$916,13,0)</f>
        <v>#DIV/0!</v>
      </c>
      <c r="AJ88" s="25">
        <f t="shared" si="16"/>
        <v>0</v>
      </c>
      <c r="AK88" s="20">
        <f t="shared" si="26"/>
        <v>0</v>
      </c>
      <c r="AM88" s="27">
        <f t="shared" si="23"/>
        <v>1.4016841234743545E-3</v>
      </c>
      <c r="AN88" s="9">
        <f t="shared" si="18"/>
        <v>140.16841234743544</v>
      </c>
      <c r="AO88" s="5">
        <v>10</v>
      </c>
      <c r="AP88" s="5">
        <f t="shared" si="19"/>
        <v>140</v>
      </c>
      <c r="AR88" s="7">
        <f t="shared" si="20"/>
        <v>660</v>
      </c>
      <c r="AS88" s="42">
        <f t="shared" si="24"/>
        <v>14</v>
      </c>
      <c r="AT88" s="5">
        <f>VLOOKUP(G88,'[3]GRADE ATRACURIO 5mL'!$G$6:$AP$374,36,0)</f>
        <v>140</v>
      </c>
      <c r="AU88" s="5" t="b">
        <f t="shared" si="25"/>
        <v>1</v>
      </c>
    </row>
    <row r="89" spans="1:47" ht="51" x14ac:dyDescent="0.25">
      <c r="A89" s="20">
        <v>2084473</v>
      </c>
      <c r="B89" s="20">
        <v>46392148000977</v>
      </c>
      <c r="C89" s="21" t="s">
        <v>269</v>
      </c>
      <c r="D89" s="22" t="s">
        <v>48</v>
      </c>
      <c r="E89" s="22" t="s">
        <v>52</v>
      </c>
      <c r="F89" s="22" t="s">
        <v>189</v>
      </c>
      <c r="G89" s="22">
        <v>1965</v>
      </c>
      <c r="H89" s="22" t="s">
        <v>190</v>
      </c>
      <c r="I89" s="23">
        <v>9000</v>
      </c>
      <c r="J89" s="23">
        <v>0</v>
      </c>
      <c r="K89" s="23">
        <v>18000</v>
      </c>
      <c r="L89" s="24">
        <v>4500</v>
      </c>
      <c r="M89" s="24">
        <v>0</v>
      </c>
      <c r="N89" s="24">
        <v>9000</v>
      </c>
      <c r="O89" s="23">
        <v>2250</v>
      </c>
      <c r="P89" s="23">
        <v>255</v>
      </c>
      <c r="Q89" s="23">
        <v>4500</v>
      </c>
      <c r="R89" s="24">
        <v>1125</v>
      </c>
      <c r="S89" s="24">
        <v>0</v>
      </c>
      <c r="T89" s="24">
        <v>2250</v>
      </c>
      <c r="U89" s="23">
        <v>12000</v>
      </c>
      <c r="V89" s="23">
        <v>2796</v>
      </c>
      <c r="W89" s="23">
        <v>24000</v>
      </c>
      <c r="X89" s="24">
        <v>2400</v>
      </c>
      <c r="Y89" s="24">
        <v>0</v>
      </c>
      <c r="Z89" s="24">
        <v>4800</v>
      </c>
      <c r="AA89" s="23">
        <v>12000</v>
      </c>
      <c r="AB89" s="23">
        <v>0</v>
      </c>
      <c r="AC89" s="23">
        <v>24000</v>
      </c>
      <c r="AD89" s="24">
        <v>1500</v>
      </c>
      <c r="AE89" s="24">
        <v>221</v>
      </c>
      <c r="AF89" s="24">
        <v>3000</v>
      </c>
      <c r="AG89" s="25">
        <f>VLOOKUP(A89,'[1]15 MAPA DE LEITO (USO CAF)'!$D$2:$I$948,6,0)</f>
        <v>42</v>
      </c>
      <c r="AH89" s="25">
        <f>VLOOKUP(A89,[2]taxaOcupacaoCOVID19_CAF_2021_6_!$E$4:$O$916,11,0)</f>
        <v>30</v>
      </c>
      <c r="AI89" s="26">
        <f>VLOOKUP(A89,[2]taxaOcupacaoCOVID19_CAF_2021_6_!$E$4:$Q$916,13,0)</f>
        <v>0.93333333333333335</v>
      </c>
      <c r="AJ89" s="25">
        <f t="shared" si="16"/>
        <v>42</v>
      </c>
      <c r="AK89" s="20">
        <f t="shared" si="17"/>
        <v>39.200000000000003</v>
      </c>
      <c r="AM89" s="27">
        <f t="shared" si="23"/>
        <v>1.5768946389086488E-2</v>
      </c>
      <c r="AN89" s="9">
        <f t="shared" si="18"/>
        <v>1576.8946389086489</v>
      </c>
      <c r="AO89" s="5">
        <v>10</v>
      </c>
      <c r="AP89" s="5">
        <f t="shared" si="19"/>
        <v>1580</v>
      </c>
      <c r="AR89" s="7">
        <f t="shared" si="20"/>
        <v>7420</v>
      </c>
      <c r="AS89" s="42">
        <f t="shared" si="24"/>
        <v>158</v>
      </c>
      <c r="AT89" s="5">
        <f>VLOOKUP(G89,'[3]GRADE ATRACURIO 5mL'!$G$6:$AP$374,36,0)</f>
        <v>1580</v>
      </c>
      <c r="AU89" s="5" t="b">
        <f t="shared" si="25"/>
        <v>1</v>
      </c>
    </row>
    <row r="90" spans="1:47" ht="38.25" x14ac:dyDescent="0.25">
      <c r="A90" s="20">
        <v>2087219</v>
      </c>
      <c r="B90" s="20" t="s">
        <v>270</v>
      </c>
      <c r="C90" s="28" t="s">
        <v>271</v>
      </c>
      <c r="D90" s="22" t="s">
        <v>86</v>
      </c>
      <c r="E90" s="22" t="s">
        <v>272</v>
      </c>
      <c r="F90" s="22" t="s">
        <v>189</v>
      </c>
      <c r="G90" s="22">
        <v>2134</v>
      </c>
      <c r="H90" s="22" t="s">
        <v>190</v>
      </c>
      <c r="I90" s="29">
        <v>230</v>
      </c>
      <c r="J90" s="29">
        <v>25</v>
      </c>
      <c r="K90" s="29">
        <v>460</v>
      </c>
      <c r="L90" s="24">
        <v>340</v>
      </c>
      <c r="M90" s="24">
        <v>25</v>
      </c>
      <c r="N90" s="24">
        <v>680</v>
      </c>
      <c r="O90" s="23">
        <v>860</v>
      </c>
      <c r="P90" s="23">
        <v>150</v>
      </c>
      <c r="Q90" s="23">
        <v>1720</v>
      </c>
      <c r="R90" s="24">
        <v>350</v>
      </c>
      <c r="S90" s="24">
        <v>0</v>
      </c>
      <c r="T90" s="24">
        <v>700</v>
      </c>
      <c r="U90" s="23">
        <v>3300</v>
      </c>
      <c r="V90" s="23">
        <v>0</v>
      </c>
      <c r="W90" s="23">
        <v>6600</v>
      </c>
      <c r="X90" s="24">
        <v>222</v>
      </c>
      <c r="Y90" s="24">
        <v>0</v>
      </c>
      <c r="Z90" s="24">
        <v>444</v>
      </c>
      <c r="AA90" s="32">
        <v>587</v>
      </c>
      <c r="AB90" s="32">
        <v>0</v>
      </c>
      <c r="AC90" s="32">
        <v>1174</v>
      </c>
      <c r="AD90" s="24">
        <v>880</v>
      </c>
      <c r="AE90" s="24">
        <v>270</v>
      </c>
      <c r="AF90" s="24">
        <v>1760</v>
      </c>
      <c r="AG90" s="25">
        <f>VLOOKUP(A90,'[1]15 MAPA DE LEITO (USO CAF)'!$D$2:$I$948,6,0)</f>
        <v>53</v>
      </c>
      <c r="AH90" s="25">
        <f>VLOOKUP(A90,[2]taxaOcupacaoCOVID19_CAF_2021_6_!$E$4:$O$916,11,0)</f>
        <v>20</v>
      </c>
      <c r="AI90" s="26">
        <f>VLOOKUP(A90,[2]taxaOcupacaoCOVID19_CAF_2021_6_!$E$4:$Q$916,13,0)</f>
        <v>0.75</v>
      </c>
      <c r="AJ90" s="25">
        <f t="shared" si="16"/>
        <v>53</v>
      </c>
      <c r="AK90" s="20">
        <f t="shared" si="17"/>
        <v>39.75</v>
      </c>
      <c r="AM90" s="27">
        <f t="shared" si="23"/>
        <v>1.1914315049532012E-3</v>
      </c>
      <c r="AN90" s="9">
        <f t="shared" si="18"/>
        <v>119.14315049532011</v>
      </c>
      <c r="AO90" s="5">
        <v>10</v>
      </c>
      <c r="AP90" s="5">
        <f t="shared" si="19"/>
        <v>120</v>
      </c>
      <c r="AR90" s="7">
        <f t="shared" si="20"/>
        <v>560</v>
      </c>
      <c r="AS90" s="42">
        <f t="shared" si="24"/>
        <v>12</v>
      </c>
      <c r="AT90" s="5">
        <f>VLOOKUP(G90,'[3]GRADE ATRACURIO 5mL'!$G$6:$AP$374,36,0)</f>
        <v>120</v>
      </c>
      <c r="AU90" s="5" t="b">
        <f t="shared" si="25"/>
        <v>1</v>
      </c>
    </row>
    <row r="91" spans="1:47" ht="38.25" x14ac:dyDescent="0.25">
      <c r="A91" s="20">
        <v>2087715</v>
      </c>
      <c r="B91" s="20">
        <v>13843145000104</v>
      </c>
      <c r="C91" s="21" t="s">
        <v>273</v>
      </c>
      <c r="D91" s="22" t="s">
        <v>86</v>
      </c>
      <c r="E91" s="22" t="s">
        <v>274</v>
      </c>
      <c r="F91" s="22" t="s">
        <v>189</v>
      </c>
      <c r="G91" s="22">
        <v>581</v>
      </c>
      <c r="H91" s="22" t="s">
        <v>190</v>
      </c>
      <c r="I91" s="23">
        <v>2000</v>
      </c>
      <c r="J91" s="23">
        <v>88</v>
      </c>
      <c r="K91" s="23">
        <v>4000</v>
      </c>
      <c r="L91" s="24">
        <v>2000</v>
      </c>
      <c r="M91" s="24">
        <v>225</v>
      </c>
      <c r="N91" s="24">
        <v>4000</v>
      </c>
      <c r="O91" s="23">
        <v>0</v>
      </c>
      <c r="P91" s="23">
        <v>0</v>
      </c>
      <c r="Q91" s="23">
        <v>0</v>
      </c>
      <c r="R91" s="24">
        <v>2000</v>
      </c>
      <c r="S91" s="24">
        <v>0</v>
      </c>
      <c r="T91" s="24">
        <v>4000</v>
      </c>
      <c r="U91" s="23">
        <v>10000</v>
      </c>
      <c r="V91" s="23">
        <v>180</v>
      </c>
      <c r="W91" s="23">
        <v>20000</v>
      </c>
      <c r="X91" s="24">
        <v>0</v>
      </c>
      <c r="Y91" s="24">
        <v>0</v>
      </c>
      <c r="Z91" s="24">
        <v>0</v>
      </c>
      <c r="AA91" s="23">
        <v>2500</v>
      </c>
      <c r="AB91" s="23">
        <v>200</v>
      </c>
      <c r="AC91" s="23">
        <v>5000</v>
      </c>
      <c r="AD91" s="24">
        <v>3600</v>
      </c>
      <c r="AE91" s="24">
        <v>730</v>
      </c>
      <c r="AF91" s="24">
        <v>7200</v>
      </c>
      <c r="AG91" s="25">
        <f>VLOOKUP(A91,'[1]15 MAPA DE LEITO (USO CAF)'!$D$2:$I$948,6,0)</f>
        <v>7</v>
      </c>
      <c r="AH91" s="25">
        <f>VLOOKUP(A91,[2]taxaOcupacaoCOVID19_CAF_2021_6_!$E$4:$O$916,11,0)</f>
        <v>7</v>
      </c>
      <c r="AI91" s="26">
        <f>VLOOKUP(A91,[2]taxaOcupacaoCOVID19_CAF_2021_6_!$E$4:$Q$916,13,0)</f>
        <v>0</v>
      </c>
      <c r="AJ91" s="25">
        <f t="shared" si="16"/>
        <v>7</v>
      </c>
      <c r="AK91" s="20">
        <f t="shared" si="17"/>
        <v>0</v>
      </c>
      <c r="AM91" s="27">
        <f t="shared" si="23"/>
        <v>7.0084206173717722E-3</v>
      </c>
      <c r="AN91" s="9">
        <f t="shared" si="18"/>
        <v>700.84206173717723</v>
      </c>
      <c r="AO91" s="5">
        <v>10</v>
      </c>
      <c r="AP91" s="5">
        <f t="shared" si="19"/>
        <v>700</v>
      </c>
      <c r="AR91" s="7">
        <f t="shared" si="20"/>
        <v>3300</v>
      </c>
      <c r="AS91" s="42">
        <f t="shared" si="24"/>
        <v>70</v>
      </c>
      <c r="AT91" s="5">
        <f>VLOOKUP(G91,'[3]GRADE ATRACURIO 5mL'!$G$6:$AP$374,36,0)</f>
        <v>700</v>
      </c>
      <c r="AU91" s="5" t="b">
        <f t="shared" si="25"/>
        <v>1</v>
      </c>
    </row>
    <row r="92" spans="1:47" ht="38.25" x14ac:dyDescent="0.25">
      <c r="A92" s="20">
        <v>2092395</v>
      </c>
      <c r="B92" s="20">
        <v>45355575000165</v>
      </c>
      <c r="C92" s="21" t="s">
        <v>275</v>
      </c>
      <c r="D92" s="22" t="s">
        <v>58</v>
      </c>
      <c r="E92" s="22" t="s">
        <v>276</v>
      </c>
      <c r="F92" s="22" t="s">
        <v>189</v>
      </c>
      <c r="G92" s="22">
        <v>2197</v>
      </c>
      <c r="H92" s="22" t="s">
        <v>190</v>
      </c>
      <c r="I92" s="23">
        <v>0</v>
      </c>
      <c r="J92" s="23">
        <v>0</v>
      </c>
      <c r="K92" s="23">
        <v>0</v>
      </c>
      <c r="L92" s="24">
        <v>900</v>
      </c>
      <c r="M92" s="24">
        <v>16</v>
      </c>
      <c r="N92" s="24">
        <v>450</v>
      </c>
      <c r="O92" s="23">
        <v>900</v>
      </c>
      <c r="P92" s="23">
        <v>3</v>
      </c>
      <c r="Q92" s="23">
        <v>450</v>
      </c>
      <c r="R92" s="24">
        <v>450</v>
      </c>
      <c r="S92" s="24">
        <v>0</v>
      </c>
      <c r="T92" s="24">
        <v>100</v>
      </c>
      <c r="U92" s="23">
        <v>900</v>
      </c>
      <c r="V92" s="23">
        <v>60</v>
      </c>
      <c r="W92" s="23">
        <v>900</v>
      </c>
      <c r="X92" s="24">
        <v>0</v>
      </c>
      <c r="Y92" s="24">
        <v>0</v>
      </c>
      <c r="Z92" s="24">
        <v>0</v>
      </c>
      <c r="AA92" s="23">
        <v>0</v>
      </c>
      <c r="AB92" s="23">
        <v>0</v>
      </c>
      <c r="AC92" s="23">
        <v>0</v>
      </c>
      <c r="AD92" s="24">
        <v>450</v>
      </c>
      <c r="AE92" s="24">
        <v>0</v>
      </c>
      <c r="AF92" s="24">
        <v>450</v>
      </c>
      <c r="AG92" s="25">
        <f>VLOOKUP(A92,'[1]15 MAPA DE LEITO (USO CAF)'!$D$2:$I$948,6,0)</f>
        <v>0</v>
      </c>
      <c r="AH92" s="25">
        <f>VLOOKUP(A92,[2]taxaOcupacaoCOVID19_CAF_2021_6_!$E$4:$O$916,11,0)</f>
        <v>0</v>
      </c>
      <c r="AI92" s="26" t="e">
        <f>VLOOKUP(A92,[2]taxaOcupacaoCOVID19_CAF_2021_6_!$E$4:$Q$916,13,0)</f>
        <v>#DIV/0!</v>
      </c>
      <c r="AJ92" s="25">
        <f t="shared" si="16"/>
        <v>0</v>
      </c>
      <c r="AK92" s="20">
        <f>AJ92</f>
        <v>0</v>
      </c>
      <c r="AM92" s="27">
        <f t="shared" si="23"/>
        <v>7.8844731945432438E-4</v>
      </c>
      <c r="AN92" s="9">
        <f t="shared" si="18"/>
        <v>78.844731945432443</v>
      </c>
      <c r="AO92" s="5">
        <v>10</v>
      </c>
      <c r="AP92" s="5">
        <f t="shared" si="19"/>
        <v>80</v>
      </c>
      <c r="AR92" s="7">
        <f t="shared" si="20"/>
        <v>370</v>
      </c>
      <c r="AS92" s="42">
        <f t="shared" si="24"/>
        <v>8</v>
      </c>
      <c r="AT92" s="5">
        <f>VLOOKUP(G92,'[3]GRADE ATRACURIO 5mL'!$G$6:$AP$374,36,0)</f>
        <v>80</v>
      </c>
      <c r="AU92" s="5" t="b">
        <f t="shared" si="25"/>
        <v>1</v>
      </c>
    </row>
    <row r="93" spans="1:47" ht="38.25" x14ac:dyDescent="0.25">
      <c r="A93" s="20">
        <v>2096196</v>
      </c>
      <c r="B93" s="20">
        <v>66518267001821</v>
      </c>
      <c r="C93" s="21" t="s">
        <v>277</v>
      </c>
      <c r="D93" s="22" t="s">
        <v>48</v>
      </c>
      <c r="E93" s="22" t="s">
        <v>278</v>
      </c>
      <c r="F93" s="22" t="s">
        <v>189</v>
      </c>
      <c r="G93" s="22">
        <v>2156</v>
      </c>
      <c r="H93" s="22" t="s">
        <v>190</v>
      </c>
      <c r="I93" s="23">
        <v>0</v>
      </c>
      <c r="J93" s="23">
        <v>0</v>
      </c>
      <c r="K93" s="23">
        <v>0</v>
      </c>
      <c r="L93" s="24">
        <v>600</v>
      </c>
      <c r="M93" s="24">
        <v>0</v>
      </c>
      <c r="N93" s="24">
        <v>500</v>
      </c>
      <c r="O93" s="23">
        <v>360</v>
      </c>
      <c r="P93" s="23">
        <v>2</v>
      </c>
      <c r="Q93" s="23">
        <v>300</v>
      </c>
      <c r="R93" s="24">
        <v>0</v>
      </c>
      <c r="S93" s="24">
        <v>0</v>
      </c>
      <c r="T93" s="24">
        <v>0</v>
      </c>
      <c r="U93" s="23">
        <v>1300</v>
      </c>
      <c r="V93" s="23">
        <v>0</v>
      </c>
      <c r="W93" s="23">
        <v>1000</v>
      </c>
      <c r="X93" s="24">
        <v>0</v>
      </c>
      <c r="Y93" s="24">
        <v>0</v>
      </c>
      <c r="Z93" s="24">
        <v>0</v>
      </c>
      <c r="AA93" s="23">
        <v>1500</v>
      </c>
      <c r="AB93" s="23">
        <v>0</v>
      </c>
      <c r="AC93" s="23">
        <v>1000</v>
      </c>
      <c r="AD93" s="24">
        <v>750</v>
      </c>
      <c r="AE93" s="24">
        <v>1</v>
      </c>
      <c r="AF93" s="24">
        <v>500</v>
      </c>
      <c r="AG93" s="25">
        <f>VLOOKUP(A93,'[1]15 MAPA DE LEITO (USO CAF)'!$D$2:$I$948,6,0)</f>
        <v>18</v>
      </c>
      <c r="AH93" s="25">
        <f>VLOOKUP(A93,[2]taxaOcupacaoCOVID19_CAF_2021_6_!$E$4:$O$916,11,0)</f>
        <v>18</v>
      </c>
      <c r="AI93" s="26">
        <f>VLOOKUP(A93,[2]taxaOcupacaoCOVID19_CAF_2021_6_!$E$4:$Q$916,13,0)</f>
        <v>0.5</v>
      </c>
      <c r="AJ93" s="25">
        <f t="shared" si="16"/>
        <v>18</v>
      </c>
      <c r="AK93" s="20">
        <f t="shared" si="17"/>
        <v>9</v>
      </c>
      <c r="AM93" s="27">
        <f t="shared" si="23"/>
        <v>8.7605257717147153E-4</v>
      </c>
      <c r="AN93" s="9">
        <f t="shared" si="18"/>
        <v>87.605257717147154</v>
      </c>
      <c r="AO93" s="5">
        <v>10</v>
      </c>
      <c r="AP93" s="5">
        <f t="shared" si="19"/>
        <v>90</v>
      </c>
      <c r="AR93" s="7">
        <f t="shared" si="20"/>
        <v>410</v>
      </c>
      <c r="AS93" s="42">
        <f t="shared" si="24"/>
        <v>9</v>
      </c>
      <c r="AT93" s="5">
        <f>VLOOKUP(G93,'[3]GRADE ATRACURIO 5mL'!$G$6:$AP$374,36,0)</f>
        <v>90</v>
      </c>
      <c r="AU93" s="5" t="b">
        <f t="shared" si="25"/>
        <v>1</v>
      </c>
    </row>
    <row r="94" spans="1:47" ht="25.5" x14ac:dyDescent="0.25">
      <c r="A94" s="20">
        <v>2698471</v>
      </c>
      <c r="B94" s="20">
        <v>58200015000183</v>
      </c>
      <c r="C94" s="21" t="s">
        <v>279</v>
      </c>
      <c r="D94" s="22" t="s">
        <v>65</v>
      </c>
      <c r="E94" s="22" t="s">
        <v>66</v>
      </c>
      <c r="F94" s="22" t="s">
        <v>189</v>
      </c>
      <c r="G94" s="22">
        <v>2090</v>
      </c>
      <c r="H94" s="22" t="s">
        <v>190</v>
      </c>
      <c r="I94" s="23">
        <v>660</v>
      </c>
      <c r="J94" s="23">
        <v>0</v>
      </c>
      <c r="K94" s="23">
        <v>1320</v>
      </c>
      <c r="L94" s="24">
        <v>900</v>
      </c>
      <c r="M94" s="24">
        <v>69</v>
      </c>
      <c r="N94" s="24">
        <v>1800</v>
      </c>
      <c r="O94" s="23">
        <v>300</v>
      </c>
      <c r="P94" s="23">
        <v>0</v>
      </c>
      <c r="Q94" s="23">
        <v>600</v>
      </c>
      <c r="R94" s="24">
        <v>1200</v>
      </c>
      <c r="S94" s="24">
        <v>57</v>
      </c>
      <c r="T94" s="24">
        <v>2400</v>
      </c>
      <c r="U94" s="23">
        <v>1000</v>
      </c>
      <c r="V94" s="23">
        <v>0</v>
      </c>
      <c r="W94" s="23">
        <v>2000</v>
      </c>
      <c r="X94" s="24">
        <v>600</v>
      </c>
      <c r="Y94" s="24">
        <v>0</v>
      </c>
      <c r="Z94" s="24">
        <v>1200</v>
      </c>
      <c r="AA94" s="23">
        <v>1170</v>
      </c>
      <c r="AB94" s="23">
        <v>0</v>
      </c>
      <c r="AC94" s="23">
        <v>2340</v>
      </c>
      <c r="AD94" s="24">
        <v>2520</v>
      </c>
      <c r="AE94" s="24">
        <v>25</v>
      </c>
      <c r="AF94" s="24">
        <v>5040</v>
      </c>
      <c r="AG94" s="25">
        <f>VLOOKUP(A94,'[1]15 MAPA DE LEITO (USO CAF)'!$D$2:$I$948,6,0)</f>
        <v>13</v>
      </c>
      <c r="AH94" s="25">
        <f>VLOOKUP(A94,[2]taxaOcupacaoCOVID19_CAF_2021_6_!$E$4:$O$916,11,0)</f>
        <v>13</v>
      </c>
      <c r="AI94" s="26">
        <f>VLOOKUP(A94,[2]taxaOcupacaoCOVID19_CAF_2021_6_!$E$4:$Q$916,13,0)</f>
        <v>0.30769230769230771</v>
      </c>
      <c r="AJ94" s="25">
        <f t="shared" si="16"/>
        <v>13</v>
      </c>
      <c r="AK94" s="20">
        <f t="shared" si="17"/>
        <v>4</v>
      </c>
      <c r="AM94" s="27">
        <f t="shared" si="23"/>
        <v>3.1537892778172975E-3</v>
      </c>
      <c r="AN94" s="9">
        <f t="shared" si="18"/>
        <v>315.37892778172977</v>
      </c>
      <c r="AO94" s="5">
        <v>10</v>
      </c>
      <c r="AP94" s="5">
        <f t="shared" si="19"/>
        <v>320</v>
      </c>
      <c r="AR94" s="7">
        <f t="shared" si="20"/>
        <v>1480</v>
      </c>
      <c r="AS94" s="42">
        <f t="shared" si="24"/>
        <v>32</v>
      </c>
      <c r="AT94" s="5">
        <f>VLOOKUP(G94,'[3]GRADE ATRACURIO 5mL'!$G$6:$AP$374,36,0)</f>
        <v>320</v>
      </c>
      <c r="AU94" s="5" t="b">
        <f t="shared" si="25"/>
        <v>1</v>
      </c>
    </row>
    <row r="95" spans="1:47" ht="63.75" x14ac:dyDescent="0.25">
      <c r="A95" s="20">
        <v>2749319</v>
      </c>
      <c r="B95" s="20">
        <v>61699567008924</v>
      </c>
      <c r="C95" s="21" t="s">
        <v>280</v>
      </c>
      <c r="D95" s="22" t="s">
        <v>90</v>
      </c>
      <c r="E95" s="22" t="s">
        <v>140</v>
      </c>
      <c r="F95" s="22" t="s">
        <v>189</v>
      </c>
      <c r="G95" s="22">
        <v>2061</v>
      </c>
      <c r="H95" s="22" t="s">
        <v>190</v>
      </c>
      <c r="I95" s="23">
        <v>9720</v>
      </c>
      <c r="J95" s="23">
        <v>170</v>
      </c>
      <c r="K95" s="23">
        <v>9720</v>
      </c>
      <c r="L95" s="24">
        <v>4860</v>
      </c>
      <c r="M95" s="24">
        <v>7</v>
      </c>
      <c r="N95" s="24">
        <v>4860</v>
      </c>
      <c r="O95" s="23">
        <v>4860</v>
      </c>
      <c r="P95" s="23">
        <v>965</v>
      </c>
      <c r="Q95" s="23">
        <v>4860</v>
      </c>
      <c r="R95" s="24">
        <v>2430</v>
      </c>
      <c r="S95" s="24">
        <v>100</v>
      </c>
      <c r="T95" s="24">
        <v>2430</v>
      </c>
      <c r="U95" s="23">
        <v>9000</v>
      </c>
      <c r="V95" s="23">
        <v>3</v>
      </c>
      <c r="W95" s="23">
        <v>9000</v>
      </c>
      <c r="X95" s="24">
        <v>120</v>
      </c>
      <c r="Y95" s="24">
        <v>0</v>
      </c>
      <c r="Z95" s="24">
        <v>120</v>
      </c>
      <c r="AA95" s="23">
        <v>510</v>
      </c>
      <c r="AB95" s="23">
        <v>2</v>
      </c>
      <c r="AC95" s="23">
        <v>510</v>
      </c>
      <c r="AD95" s="24">
        <v>4860</v>
      </c>
      <c r="AE95" s="24">
        <v>1261</v>
      </c>
      <c r="AF95" s="24">
        <v>4860</v>
      </c>
      <c r="AG95" s="25">
        <f>VLOOKUP(A95,'[1]15 MAPA DE LEITO (USO CAF)'!$D$2:$I$948,6,0)</f>
        <v>55</v>
      </c>
      <c r="AH95" s="25">
        <f>VLOOKUP(A95,[2]taxaOcupacaoCOVID19_CAF_2021_6_!$E$4:$O$916,11,0)</f>
        <v>45</v>
      </c>
      <c r="AI95" s="26">
        <f>VLOOKUP(A95,[2]taxaOcupacaoCOVID19_CAF_2021_6_!$E$4:$Q$916,13,0)</f>
        <v>0.8</v>
      </c>
      <c r="AJ95" s="25">
        <f t="shared" si="16"/>
        <v>55</v>
      </c>
      <c r="AK95" s="20">
        <f t="shared" si="17"/>
        <v>44</v>
      </c>
      <c r="AM95" s="27">
        <f t="shared" si="23"/>
        <v>8.5152310501067034E-3</v>
      </c>
      <c r="AN95" s="9">
        <f t="shared" si="18"/>
        <v>851.52310501067029</v>
      </c>
      <c r="AO95" s="5">
        <v>10</v>
      </c>
      <c r="AP95" s="5">
        <f t="shared" si="19"/>
        <v>850</v>
      </c>
      <c r="AR95" s="7">
        <f t="shared" si="20"/>
        <v>4010</v>
      </c>
      <c r="AS95" s="42">
        <f t="shared" si="24"/>
        <v>85</v>
      </c>
      <c r="AT95" s="5">
        <f>VLOOKUP(G95,'[3]GRADE ATRACURIO 5mL'!$G$6:$AP$374,36,0)</f>
        <v>850</v>
      </c>
      <c r="AU95" s="5" t="b">
        <f t="shared" si="25"/>
        <v>1</v>
      </c>
    </row>
    <row r="96" spans="1:47" ht="38.25" x14ac:dyDescent="0.25">
      <c r="A96" s="20">
        <v>2751860</v>
      </c>
      <c r="B96" s="20">
        <v>46392148001868</v>
      </c>
      <c r="C96" s="21" t="s">
        <v>281</v>
      </c>
      <c r="D96" s="22" t="s">
        <v>48</v>
      </c>
      <c r="E96" s="22" t="s">
        <v>52</v>
      </c>
      <c r="F96" s="22" t="s">
        <v>189</v>
      </c>
      <c r="G96" s="22">
        <v>2727</v>
      </c>
      <c r="H96" s="22" t="s">
        <v>190</v>
      </c>
      <c r="I96" s="23">
        <v>0</v>
      </c>
      <c r="J96" s="23">
        <v>0</v>
      </c>
      <c r="K96" s="23">
        <v>0</v>
      </c>
      <c r="L96" s="24">
        <v>300</v>
      </c>
      <c r="M96" s="24">
        <v>0</v>
      </c>
      <c r="N96" s="24">
        <v>600</v>
      </c>
      <c r="O96" s="23">
        <v>0</v>
      </c>
      <c r="P96" s="23">
        <v>0</v>
      </c>
      <c r="Q96" s="23">
        <v>400</v>
      </c>
      <c r="R96" s="24">
        <v>0</v>
      </c>
      <c r="S96" s="24">
        <v>0</v>
      </c>
      <c r="T96" s="24">
        <v>0</v>
      </c>
      <c r="U96" s="23">
        <v>1000</v>
      </c>
      <c r="V96" s="23">
        <v>2</v>
      </c>
      <c r="W96" s="23">
        <v>2000</v>
      </c>
      <c r="X96" s="24">
        <v>0</v>
      </c>
      <c r="Y96" s="24">
        <v>0</v>
      </c>
      <c r="Z96" s="24">
        <v>0</v>
      </c>
      <c r="AA96" s="23">
        <v>1700</v>
      </c>
      <c r="AB96" s="23">
        <v>453</v>
      </c>
      <c r="AC96" s="23">
        <v>3400</v>
      </c>
      <c r="AD96" s="24">
        <v>200</v>
      </c>
      <c r="AE96" s="24">
        <v>175</v>
      </c>
      <c r="AF96" s="24">
        <v>400</v>
      </c>
      <c r="AG96" s="25">
        <f>VLOOKUP(A96,'[1]15 MAPA DE LEITO (USO CAF)'!$D$2:$I$948,6,0)</f>
        <v>0</v>
      </c>
      <c r="AH96" s="25" t="e">
        <f>VLOOKUP(A96,[2]taxaOcupacaoCOVID19_CAF_2021_6_!$E$4:$O$916,11,0)</f>
        <v>#N/A</v>
      </c>
      <c r="AI96" s="26" t="e">
        <f>VLOOKUP(A96,[2]taxaOcupacaoCOVID19_CAF_2021_6_!$E$4:$Q$916,13,0)</f>
        <v>#N/A</v>
      </c>
      <c r="AJ96" s="25">
        <f t="shared" ref="AJ96" si="27">AG96</f>
        <v>0</v>
      </c>
      <c r="AK96" s="20">
        <f t="shared" ref="AK96" si="28">AJ96</f>
        <v>0</v>
      </c>
      <c r="AM96" s="27">
        <f t="shared" si="23"/>
        <v>1.0512630926057659E-3</v>
      </c>
      <c r="AN96" s="9">
        <f t="shared" si="18"/>
        <v>105.12630926057659</v>
      </c>
      <c r="AO96" s="5">
        <v>10</v>
      </c>
      <c r="AP96" s="5">
        <f t="shared" si="19"/>
        <v>110</v>
      </c>
      <c r="AR96" s="7">
        <f t="shared" si="20"/>
        <v>490</v>
      </c>
      <c r="AS96" s="42">
        <f t="shared" si="24"/>
        <v>11</v>
      </c>
      <c r="AT96" s="5">
        <f>VLOOKUP(G96,'[3]GRADE ATRACURIO 5mL'!$G$6:$AP$374,36,0)</f>
        <v>110</v>
      </c>
      <c r="AU96" s="5" t="b">
        <f t="shared" si="25"/>
        <v>1</v>
      </c>
    </row>
    <row r="97" spans="1:47" ht="38.25" x14ac:dyDescent="0.25">
      <c r="A97" s="20">
        <v>2786680</v>
      </c>
      <c r="B97" s="20">
        <v>46392148003054</v>
      </c>
      <c r="C97" s="21" t="s">
        <v>283</v>
      </c>
      <c r="D97" s="22" t="s">
        <v>48</v>
      </c>
      <c r="E97" s="22" t="s">
        <v>52</v>
      </c>
      <c r="F97" s="22" t="s">
        <v>189</v>
      </c>
      <c r="G97" s="22">
        <v>2108</v>
      </c>
      <c r="H97" s="22" t="s">
        <v>190</v>
      </c>
      <c r="I97" s="23">
        <v>2954</v>
      </c>
      <c r="J97" s="23">
        <v>0</v>
      </c>
      <c r="K97" s="23">
        <v>5908</v>
      </c>
      <c r="L97" s="24">
        <v>1477</v>
      </c>
      <c r="M97" s="24">
        <v>304</v>
      </c>
      <c r="N97" s="24">
        <v>2954</v>
      </c>
      <c r="O97" s="23">
        <v>500</v>
      </c>
      <c r="P97" s="23">
        <v>0</v>
      </c>
      <c r="Q97" s="23">
        <v>1000</v>
      </c>
      <c r="R97" s="24">
        <v>250</v>
      </c>
      <c r="S97" s="24">
        <v>0</v>
      </c>
      <c r="T97" s="24">
        <v>500</v>
      </c>
      <c r="U97" s="23">
        <v>7409</v>
      </c>
      <c r="V97" s="23">
        <v>1436</v>
      </c>
      <c r="W97" s="23">
        <v>14818</v>
      </c>
      <c r="X97" s="24">
        <v>0</v>
      </c>
      <c r="Y97" s="24">
        <v>0</v>
      </c>
      <c r="Z97" s="24">
        <v>0</v>
      </c>
      <c r="AA97" s="23">
        <v>2361</v>
      </c>
      <c r="AB97" s="23">
        <v>588</v>
      </c>
      <c r="AC97" s="23">
        <v>4722</v>
      </c>
      <c r="AD97" s="24">
        <v>1397</v>
      </c>
      <c r="AE97" s="24">
        <v>662</v>
      </c>
      <c r="AF97" s="24">
        <v>2794</v>
      </c>
      <c r="AG97" s="25">
        <f>VLOOKUP(A97,'[1]15 MAPA DE LEITO (USO CAF)'!$D$2:$I$948,6,0)</f>
        <v>30</v>
      </c>
      <c r="AH97" s="25">
        <f>VLOOKUP(A97,[2]taxaOcupacaoCOVID19_CAF_2021_6_!$E$4:$O$916,11,0)</f>
        <v>4</v>
      </c>
      <c r="AI97" s="26">
        <f>VLOOKUP(A97,[2]taxaOcupacaoCOVID19_CAF_2021_6_!$E$4:$Q$916,13,0)</f>
        <v>1</v>
      </c>
      <c r="AJ97" s="25">
        <f t="shared" si="16"/>
        <v>30</v>
      </c>
      <c r="AK97" s="20">
        <f t="shared" si="17"/>
        <v>30</v>
      </c>
      <c r="AM97" s="27">
        <f t="shared" si="23"/>
        <v>5.1757186259290535E-3</v>
      </c>
      <c r="AN97" s="9">
        <f t="shared" si="18"/>
        <v>517.5718625929054</v>
      </c>
      <c r="AO97" s="5">
        <v>10</v>
      </c>
      <c r="AP97" s="5">
        <f t="shared" si="19"/>
        <v>520</v>
      </c>
      <c r="AR97" s="7">
        <f t="shared" si="20"/>
        <v>2434</v>
      </c>
      <c r="AS97" s="42">
        <f t="shared" si="24"/>
        <v>52</v>
      </c>
      <c r="AT97" s="5">
        <f>VLOOKUP(G97,'[3]GRADE ATRACURIO 5mL'!$G$6:$AP$374,36,0)</f>
        <v>520</v>
      </c>
      <c r="AU97" s="5" t="b">
        <f t="shared" si="25"/>
        <v>1</v>
      </c>
    </row>
    <row r="98" spans="1:47" ht="38.25" x14ac:dyDescent="0.25">
      <c r="A98" s="20">
        <v>2792346</v>
      </c>
      <c r="B98" s="20">
        <v>46341038000129</v>
      </c>
      <c r="C98" s="21" t="s">
        <v>284</v>
      </c>
      <c r="D98" s="22" t="s">
        <v>147</v>
      </c>
      <c r="E98" s="22" t="s">
        <v>147</v>
      </c>
      <c r="F98" s="22" t="s">
        <v>189</v>
      </c>
      <c r="G98" s="22">
        <v>2321</v>
      </c>
      <c r="H98" s="22" t="s">
        <v>190</v>
      </c>
      <c r="I98" s="23">
        <v>500</v>
      </c>
      <c r="J98" s="23">
        <v>0</v>
      </c>
      <c r="K98" s="23">
        <v>1000</v>
      </c>
      <c r="L98" s="24">
        <v>1000</v>
      </c>
      <c r="M98" s="24">
        <v>100</v>
      </c>
      <c r="N98" s="24">
        <v>2000</v>
      </c>
      <c r="O98" s="23">
        <v>1000</v>
      </c>
      <c r="P98" s="23">
        <v>80</v>
      </c>
      <c r="Q98" s="23">
        <v>2000</v>
      </c>
      <c r="R98" s="24">
        <v>0</v>
      </c>
      <c r="S98" s="24">
        <v>0</v>
      </c>
      <c r="T98" s="24">
        <v>0</v>
      </c>
      <c r="U98" s="23">
        <v>2000</v>
      </c>
      <c r="V98" s="23">
        <v>1420</v>
      </c>
      <c r="W98" s="23">
        <v>4000</v>
      </c>
      <c r="X98" s="24">
        <v>0</v>
      </c>
      <c r="Y98" s="24">
        <v>0</v>
      </c>
      <c r="Z98" s="24">
        <v>0</v>
      </c>
      <c r="AA98" s="23">
        <v>50</v>
      </c>
      <c r="AB98" s="23">
        <v>0</v>
      </c>
      <c r="AC98" s="23">
        <v>100</v>
      </c>
      <c r="AD98" s="24">
        <v>1500</v>
      </c>
      <c r="AE98" s="24">
        <v>300</v>
      </c>
      <c r="AF98" s="24">
        <v>3000</v>
      </c>
      <c r="AG98" s="25">
        <f>VLOOKUP(A98,'[1]15 MAPA DE LEITO (USO CAF)'!$D$2:$I$948,6,0)</f>
        <v>20</v>
      </c>
      <c r="AH98" s="25">
        <f>VLOOKUP(A98,[2]taxaOcupacaoCOVID19_CAF_2021_6_!$E$4:$O$916,11,0)</f>
        <v>30</v>
      </c>
      <c r="AI98" s="26">
        <f>VLOOKUP(A98,[2]taxaOcupacaoCOVID19_CAF_2021_6_!$E$4:$Q$916,13,0)</f>
        <v>1</v>
      </c>
      <c r="AJ98" s="25">
        <f t="shared" si="16"/>
        <v>30</v>
      </c>
      <c r="AK98" s="20">
        <f t="shared" si="17"/>
        <v>30</v>
      </c>
      <c r="AM98" s="27">
        <f t="shared" si="23"/>
        <v>3.5042103086858861E-3</v>
      </c>
      <c r="AN98" s="9">
        <f t="shared" si="18"/>
        <v>350.42103086858862</v>
      </c>
      <c r="AO98" s="5">
        <v>10</v>
      </c>
      <c r="AP98" s="5">
        <f t="shared" si="19"/>
        <v>350</v>
      </c>
      <c r="AR98" s="7">
        <f t="shared" si="20"/>
        <v>1650</v>
      </c>
      <c r="AS98" s="42">
        <f t="shared" si="24"/>
        <v>35</v>
      </c>
      <c r="AT98" s="5">
        <f>VLOOKUP(G98,'[3]GRADE ATRACURIO 5mL'!$G$6:$AP$374,36,0)</f>
        <v>350</v>
      </c>
      <c r="AU98" s="5" t="b">
        <f t="shared" si="25"/>
        <v>1</v>
      </c>
    </row>
    <row r="99" spans="1:47" ht="25.5" x14ac:dyDescent="0.25">
      <c r="A99" s="20">
        <v>2793512</v>
      </c>
      <c r="B99" s="20">
        <v>11680230000165</v>
      </c>
      <c r="C99" s="21" t="s">
        <v>285</v>
      </c>
      <c r="D99" s="22" t="s">
        <v>113</v>
      </c>
      <c r="E99" s="22" t="s">
        <v>286</v>
      </c>
      <c r="F99" s="22" t="s">
        <v>189</v>
      </c>
      <c r="G99" s="22">
        <v>2644</v>
      </c>
      <c r="H99" s="22" t="s">
        <v>190</v>
      </c>
      <c r="I99" s="23">
        <v>0</v>
      </c>
      <c r="J99" s="23">
        <v>0</v>
      </c>
      <c r="K99" s="23">
        <v>200</v>
      </c>
      <c r="L99" s="24">
        <v>0</v>
      </c>
      <c r="M99" s="24">
        <v>0</v>
      </c>
      <c r="N99" s="24">
        <v>100</v>
      </c>
      <c r="O99" s="23">
        <v>0</v>
      </c>
      <c r="P99" s="23">
        <v>0</v>
      </c>
      <c r="Q99" s="23">
        <v>100</v>
      </c>
      <c r="R99" s="24">
        <v>0</v>
      </c>
      <c r="S99" s="24">
        <v>0</v>
      </c>
      <c r="T99" s="24">
        <v>80</v>
      </c>
      <c r="U99" s="23">
        <v>100</v>
      </c>
      <c r="V99" s="23">
        <v>0</v>
      </c>
      <c r="W99" s="23">
        <v>250</v>
      </c>
      <c r="X99" s="24">
        <v>0</v>
      </c>
      <c r="Y99" s="24">
        <v>0</v>
      </c>
      <c r="Z99" s="24">
        <v>58</v>
      </c>
      <c r="AA99" s="23">
        <v>0</v>
      </c>
      <c r="AB99" s="23">
        <v>0</v>
      </c>
      <c r="AC99" s="23">
        <v>200</v>
      </c>
      <c r="AD99" s="24">
        <v>0</v>
      </c>
      <c r="AE99" s="24">
        <v>0</v>
      </c>
      <c r="AF99" s="24">
        <v>100</v>
      </c>
      <c r="AG99" s="25">
        <f>VLOOKUP(A99,'[1]15 MAPA DE LEITO (USO CAF)'!$D$2:$I$948,6,0)</f>
        <v>1</v>
      </c>
      <c r="AH99" s="25" t="e">
        <f>VLOOKUP(A99,[2]taxaOcupacaoCOVID19_CAF_2021_6_!$E$4:$O$916,11,0)</f>
        <v>#N/A</v>
      </c>
      <c r="AI99" s="26" t="e">
        <f>VLOOKUP(A99,[2]taxaOcupacaoCOVID19_CAF_2021_6_!$E$4:$Q$916,13,0)</f>
        <v>#N/A</v>
      </c>
      <c r="AJ99" s="25">
        <f>AG99</f>
        <v>1</v>
      </c>
      <c r="AK99" s="20">
        <f>AJ99</f>
        <v>1</v>
      </c>
      <c r="AM99" s="27">
        <f t="shared" si="23"/>
        <v>1.7521051543429431E-4</v>
      </c>
      <c r="AN99" s="9">
        <f t="shared" si="18"/>
        <v>17.521051543429429</v>
      </c>
      <c r="AO99" s="5">
        <v>10</v>
      </c>
      <c r="AP99" s="5">
        <f t="shared" si="19"/>
        <v>20</v>
      </c>
      <c r="AR99" s="7">
        <f t="shared" si="20"/>
        <v>80</v>
      </c>
      <c r="AS99" s="42">
        <f t="shared" si="24"/>
        <v>2</v>
      </c>
      <c r="AT99" s="5">
        <f>VLOOKUP(G99,'[3]GRADE ATRACURIO 5mL'!$G$6:$AP$374,36,0)</f>
        <v>20</v>
      </c>
      <c r="AU99" s="5" t="b">
        <f t="shared" si="25"/>
        <v>1</v>
      </c>
    </row>
    <row r="100" spans="1:47" ht="38.25" x14ac:dyDescent="0.25">
      <c r="A100" s="20">
        <v>2825260</v>
      </c>
      <c r="B100" s="20" t="s">
        <v>287</v>
      </c>
      <c r="C100" s="28" t="s">
        <v>288</v>
      </c>
      <c r="D100" s="22" t="s">
        <v>86</v>
      </c>
      <c r="E100" s="22" t="s">
        <v>121</v>
      </c>
      <c r="F100" s="22" t="s">
        <v>189</v>
      </c>
      <c r="G100" s="22">
        <v>2368</v>
      </c>
      <c r="H100" s="22" t="s">
        <v>190</v>
      </c>
      <c r="I100" s="29">
        <v>300</v>
      </c>
      <c r="J100" s="29">
        <v>0</v>
      </c>
      <c r="K100" s="29">
        <v>600</v>
      </c>
      <c r="L100" s="24">
        <v>350</v>
      </c>
      <c r="M100" s="24">
        <v>2</v>
      </c>
      <c r="N100" s="24">
        <v>700</v>
      </c>
      <c r="O100" s="23">
        <v>250</v>
      </c>
      <c r="P100" s="23">
        <v>140</v>
      </c>
      <c r="Q100" s="23">
        <v>500</v>
      </c>
      <c r="R100" s="24">
        <v>300</v>
      </c>
      <c r="S100" s="24">
        <v>0</v>
      </c>
      <c r="T100" s="24">
        <v>600</v>
      </c>
      <c r="U100" s="23">
        <v>5500</v>
      </c>
      <c r="V100" s="23">
        <v>0</v>
      </c>
      <c r="W100" s="23">
        <v>11000</v>
      </c>
      <c r="X100" s="24">
        <v>2000</v>
      </c>
      <c r="Y100" s="24">
        <v>0</v>
      </c>
      <c r="Z100" s="24">
        <v>4000</v>
      </c>
      <c r="AA100" s="23">
        <v>5000</v>
      </c>
      <c r="AB100" s="23">
        <v>0</v>
      </c>
      <c r="AC100" s="23">
        <v>10000</v>
      </c>
      <c r="AD100" s="24">
        <v>400</v>
      </c>
      <c r="AE100" s="24">
        <v>15</v>
      </c>
      <c r="AF100" s="24">
        <v>800</v>
      </c>
      <c r="AG100" s="25">
        <f>VLOOKUP(A100,'[1]15 MAPA DE LEITO (USO CAF)'!$D$2:$I$948,6,0)</f>
        <v>20</v>
      </c>
      <c r="AH100" s="25">
        <f>VLOOKUP(A100,[2]taxaOcupacaoCOVID19_CAF_2021_6_!$E$4:$O$916,11,0)</f>
        <v>15</v>
      </c>
      <c r="AI100" s="26">
        <f>VLOOKUP(A100,[2]taxaOcupacaoCOVID19_CAF_2021_6_!$E$4:$Q$916,13,0)</f>
        <v>0.93333333333333335</v>
      </c>
      <c r="AJ100" s="25">
        <f t="shared" si="16"/>
        <v>20</v>
      </c>
      <c r="AK100" s="20">
        <f t="shared" si="17"/>
        <v>18.666666666666668</v>
      </c>
      <c r="AM100" s="27">
        <f t="shared" si="23"/>
        <v>1.2264736080400602E-3</v>
      </c>
      <c r="AN100" s="9">
        <f t="shared" si="18"/>
        <v>122.64736080400603</v>
      </c>
      <c r="AO100" s="5">
        <v>10</v>
      </c>
      <c r="AP100" s="5">
        <f t="shared" si="19"/>
        <v>120</v>
      </c>
      <c r="AR100" s="7">
        <f t="shared" si="20"/>
        <v>580</v>
      </c>
      <c r="AS100" s="42">
        <f t="shared" si="24"/>
        <v>12</v>
      </c>
      <c r="AT100" s="5">
        <f>VLOOKUP(G100,'[3]GRADE ATRACURIO 5mL'!$G$6:$AP$374,36,0)</f>
        <v>120</v>
      </c>
      <c r="AU100" s="5" t="b">
        <f t="shared" si="25"/>
        <v>1</v>
      </c>
    </row>
    <row r="101" spans="1:47" ht="25.5" x14ac:dyDescent="0.25">
      <c r="A101" s="20">
        <v>3021378</v>
      </c>
      <c r="B101" s="20">
        <v>46177523000109</v>
      </c>
      <c r="C101" s="21" t="s">
        <v>289</v>
      </c>
      <c r="D101" s="22" t="s">
        <v>65</v>
      </c>
      <c r="E101" s="22" t="s">
        <v>290</v>
      </c>
      <c r="F101" s="22" t="s">
        <v>189</v>
      </c>
      <c r="G101" s="22">
        <v>2192</v>
      </c>
      <c r="H101" s="22" t="s">
        <v>190</v>
      </c>
      <c r="I101" s="23">
        <v>0</v>
      </c>
      <c r="J101" s="23">
        <v>0</v>
      </c>
      <c r="K101" s="23">
        <v>0</v>
      </c>
      <c r="L101" s="24">
        <v>500</v>
      </c>
      <c r="M101" s="24">
        <v>325</v>
      </c>
      <c r="N101" s="24">
        <v>1000</v>
      </c>
      <c r="O101" s="23">
        <v>0</v>
      </c>
      <c r="P101" s="23">
        <v>0</v>
      </c>
      <c r="Q101" s="23">
        <v>0</v>
      </c>
      <c r="R101" s="24">
        <v>0</v>
      </c>
      <c r="S101" s="24">
        <v>0</v>
      </c>
      <c r="T101" s="24">
        <v>0</v>
      </c>
      <c r="U101" s="23">
        <v>6000</v>
      </c>
      <c r="V101" s="23">
        <v>670</v>
      </c>
      <c r="W101" s="23">
        <v>12000</v>
      </c>
      <c r="X101" s="24">
        <v>0</v>
      </c>
      <c r="Y101" s="24">
        <v>0</v>
      </c>
      <c r="Z101" s="24">
        <v>0</v>
      </c>
      <c r="AA101" s="23">
        <v>0</v>
      </c>
      <c r="AB101" s="23">
        <v>0</v>
      </c>
      <c r="AC101" s="23">
        <v>0</v>
      </c>
      <c r="AD101" s="24">
        <v>500</v>
      </c>
      <c r="AE101" s="24">
        <v>239</v>
      </c>
      <c r="AF101" s="24">
        <v>1000</v>
      </c>
      <c r="AG101" s="25">
        <f>VLOOKUP(A101,'[1]15 MAPA DE LEITO (USO CAF)'!$D$2:$I$948,6,0)</f>
        <v>0</v>
      </c>
      <c r="AH101" s="25">
        <f>VLOOKUP(A101,[2]taxaOcupacaoCOVID19_CAF_2021_6_!$E$4:$O$916,11,0)</f>
        <v>14</v>
      </c>
      <c r="AI101" s="26">
        <f>VLOOKUP(A101,[2]taxaOcupacaoCOVID19_CAF_2021_6_!$E$4:$Q$916,13,0)</f>
        <v>0.9285714285714286</v>
      </c>
      <c r="AJ101" s="25">
        <f t="shared" si="16"/>
        <v>14</v>
      </c>
      <c r="AK101" s="20">
        <f t="shared" si="17"/>
        <v>13</v>
      </c>
      <c r="AM101" s="27">
        <f t="shared" si="23"/>
        <v>1.7521051543429431E-3</v>
      </c>
      <c r="AN101" s="9">
        <f t="shared" si="18"/>
        <v>175.21051543429431</v>
      </c>
      <c r="AO101" s="5">
        <v>10</v>
      </c>
      <c r="AP101" s="5">
        <f t="shared" si="19"/>
        <v>180</v>
      </c>
      <c r="AR101" s="7">
        <f t="shared" si="20"/>
        <v>820</v>
      </c>
      <c r="AS101" s="42">
        <f t="shared" si="24"/>
        <v>18</v>
      </c>
      <c r="AT101" s="5">
        <f>VLOOKUP(G101,'[3]GRADE ATRACURIO 5mL'!$G$6:$AP$374,36,0)</f>
        <v>180</v>
      </c>
      <c r="AU101" s="5" t="b">
        <f t="shared" si="25"/>
        <v>1</v>
      </c>
    </row>
    <row r="102" spans="1:47" ht="25.5" x14ac:dyDescent="0.25">
      <c r="A102" s="20">
        <v>3636429</v>
      </c>
      <c r="B102" s="20">
        <v>44477909000100</v>
      </c>
      <c r="C102" s="21" t="s">
        <v>292</v>
      </c>
      <c r="D102" s="22" t="s">
        <v>73</v>
      </c>
      <c r="E102" s="22" t="s">
        <v>184</v>
      </c>
      <c r="F102" s="22" t="s">
        <v>189</v>
      </c>
      <c r="G102" s="22">
        <v>2461</v>
      </c>
      <c r="H102" s="22" t="s">
        <v>190</v>
      </c>
      <c r="I102" s="23">
        <v>2800</v>
      </c>
      <c r="J102" s="23">
        <v>4</v>
      </c>
      <c r="K102" s="23">
        <v>2800</v>
      </c>
      <c r="L102" s="24">
        <v>2100</v>
      </c>
      <c r="M102" s="24">
        <v>5</v>
      </c>
      <c r="N102" s="24">
        <v>2100</v>
      </c>
      <c r="O102" s="23">
        <v>2070</v>
      </c>
      <c r="P102" s="23">
        <v>3</v>
      </c>
      <c r="Q102" s="23">
        <v>2070</v>
      </c>
      <c r="R102" s="24">
        <v>3450</v>
      </c>
      <c r="S102" s="24">
        <v>5</v>
      </c>
      <c r="T102" s="24">
        <v>3450</v>
      </c>
      <c r="U102" s="23">
        <v>4680</v>
      </c>
      <c r="V102" s="23">
        <v>78</v>
      </c>
      <c r="W102" s="23">
        <v>4680</v>
      </c>
      <c r="X102" s="24">
        <v>600</v>
      </c>
      <c r="Y102" s="24">
        <v>2</v>
      </c>
      <c r="Z102" s="24">
        <v>600</v>
      </c>
      <c r="AA102" s="23">
        <v>850</v>
      </c>
      <c r="AB102" s="23">
        <v>1</v>
      </c>
      <c r="AC102" s="23">
        <v>850</v>
      </c>
      <c r="AD102" s="24">
        <v>3450</v>
      </c>
      <c r="AE102" s="24">
        <v>5</v>
      </c>
      <c r="AF102" s="24">
        <v>3450</v>
      </c>
      <c r="AG102" s="25">
        <f>VLOOKUP(A102,'[1]15 MAPA DE LEITO (USO CAF)'!$D$2:$I$948,6,0)</f>
        <v>5</v>
      </c>
      <c r="AH102" s="25" t="e">
        <f>VLOOKUP(A102,[2]taxaOcupacaoCOVID19_CAF_2021_6_!$E$4:$O$916,11,0)</f>
        <v>#N/A</v>
      </c>
      <c r="AI102" s="26" t="e">
        <f>VLOOKUP(A102,[2]taxaOcupacaoCOVID19_CAF_2021_6_!$E$4:$Q$916,13,0)</f>
        <v>#N/A</v>
      </c>
      <c r="AJ102" s="25">
        <f t="shared" ref="AJ102" si="29">AG102</f>
        <v>5</v>
      </c>
      <c r="AK102" s="20">
        <f t="shared" ref="AK102" si="30">AJ102</f>
        <v>5</v>
      </c>
      <c r="AM102" s="27">
        <f t="shared" ref="AM102:AM133" si="31">(N102*100%)/$N$201</f>
        <v>3.6794208241201806E-3</v>
      </c>
      <c r="AN102" s="9">
        <f t="shared" si="18"/>
        <v>367.94208241201807</v>
      </c>
      <c r="AO102" s="5">
        <v>10</v>
      </c>
      <c r="AP102" s="5">
        <f t="shared" si="19"/>
        <v>370</v>
      </c>
      <c r="AR102" s="7">
        <f t="shared" si="20"/>
        <v>1730</v>
      </c>
      <c r="AS102" s="42">
        <f t="shared" si="24"/>
        <v>37</v>
      </c>
      <c r="AT102" s="5">
        <f>VLOOKUP(G102,'[3]GRADE ATRACURIO 5mL'!$G$6:$AP$374,36,0)</f>
        <v>370</v>
      </c>
      <c r="AU102" s="5" t="b">
        <f t="shared" si="25"/>
        <v>1</v>
      </c>
    </row>
    <row r="103" spans="1:47" ht="25.5" x14ac:dyDescent="0.25">
      <c r="A103" s="43">
        <v>5200105</v>
      </c>
      <c r="B103" s="43" t="s">
        <v>293</v>
      </c>
      <c r="C103" s="46" t="s">
        <v>294</v>
      </c>
      <c r="D103" s="45" t="s">
        <v>48</v>
      </c>
      <c r="E103" s="45" t="s">
        <v>63</v>
      </c>
      <c r="F103" s="45" t="s">
        <v>189</v>
      </c>
      <c r="G103" s="45">
        <v>2071</v>
      </c>
      <c r="H103" s="45" t="s">
        <v>190</v>
      </c>
      <c r="I103" s="29">
        <v>0</v>
      </c>
      <c r="J103" s="29">
        <v>0</v>
      </c>
      <c r="K103" s="29">
        <v>0</v>
      </c>
      <c r="L103" s="24">
        <v>30</v>
      </c>
      <c r="M103" s="24">
        <v>0</v>
      </c>
      <c r="N103" s="24">
        <v>60</v>
      </c>
      <c r="O103" s="23">
        <v>0</v>
      </c>
      <c r="P103" s="23">
        <v>0</v>
      </c>
      <c r="Q103" s="23">
        <v>0</v>
      </c>
      <c r="R103" s="24">
        <v>0</v>
      </c>
      <c r="S103" s="24">
        <v>0</v>
      </c>
      <c r="T103" s="24">
        <v>0</v>
      </c>
      <c r="U103" s="23">
        <v>175</v>
      </c>
      <c r="V103" s="23">
        <v>29</v>
      </c>
      <c r="W103" s="23">
        <v>350</v>
      </c>
      <c r="X103" s="24">
        <v>0</v>
      </c>
      <c r="Y103" s="24">
        <v>0</v>
      </c>
      <c r="Z103" s="24">
        <v>0</v>
      </c>
      <c r="AA103" s="23">
        <v>63</v>
      </c>
      <c r="AB103" s="23">
        <v>50</v>
      </c>
      <c r="AC103" s="23">
        <v>126</v>
      </c>
      <c r="AD103" s="24">
        <v>0</v>
      </c>
      <c r="AE103" s="24">
        <v>0</v>
      </c>
      <c r="AF103" s="24">
        <v>0</v>
      </c>
      <c r="AG103" s="25">
        <f>VLOOKUP(A103,'[1]15 MAPA DE LEITO (USO CAF)'!$D$2:$I$948,6,0)</f>
        <v>27</v>
      </c>
      <c r="AH103" s="25">
        <f>VLOOKUP(A103,[2]taxaOcupacaoCOVID19_CAF_2021_6_!$E$4:$O$916,11,0)</f>
        <v>8</v>
      </c>
      <c r="AI103" s="26">
        <f>VLOOKUP(A103,[2]taxaOcupacaoCOVID19_CAF_2021_6_!$E$4:$Q$916,13,0)</f>
        <v>0.5</v>
      </c>
      <c r="AJ103" s="25">
        <f t="shared" si="16"/>
        <v>27</v>
      </c>
      <c r="AK103" s="20">
        <f t="shared" si="17"/>
        <v>13.5</v>
      </c>
      <c r="AM103" s="27">
        <f t="shared" si="31"/>
        <v>1.0512630926057659E-4</v>
      </c>
      <c r="AN103" s="9">
        <f t="shared" si="18"/>
        <v>10.512630926057659</v>
      </c>
      <c r="AO103" s="5">
        <v>10</v>
      </c>
      <c r="AP103" s="5">
        <v>20</v>
      </c>
      <c r="AR103" s="7">
        <f t="shared" si="20"/>
        <v>40</v>
      </c>
      <c r="AS103" s="42">
        <f t="shared" si="24"/>
        <v>2</v>
      </c>
      <c r="AT103" s="5">
        <f>VLOOKUP(G103,'[3]GRADE ATRACURIO 5mL'!$G$6:$AP$374,36,0)</f>
        <v>20</v>
      </c>
      <c r="AU103" s="5" t="b">
        <f t="shared" si="25"/>
        <v>1</v>
      </c>
    </row>
    <row r="104" spans="1:47" ht="51" x14ac:dyDescent="0.25">
      <c r="A104" s="20">
        <v>5272327</v>
      </c>
      <c r="B104" s="20">
        <v>46578506000183</v>
      </c>
      <c r="C104" s="21" t="s">
        <v>295</v>
      </c>
      <c r="D104" s="22" t="s">
        <v>65</v>
      </c>
      <c r="E104" s="22" t="s">
        <v>296</v>
      </c>
      <c r="F104" s="22" t="s">
        <v>189</v>
      </c>
      <c r="G104" s="22">
        <v>2806</v>
      </c>
      <c r="H104" s="22" t="s">
        <v>190</v>
      </c>
      <c r="I104" s="23">
        <v>0</v>
      </c>
      <c r="J104" s="23">
        <v>0</v>
      </c>
      <c r="K104" s="23">
        <v>0</v>
      </c>
      <c r="L104" s="24">
        <v>50</v>
      </c>
      <c r="M104" s="24">
        <v>25</v>
      </c>
      <c r="N104" s="24">
        <v>100</v>
      </c>
      <c r="O104" s="23">
        <v>0</v>
      </c>
      <c r="P104" s="23">
        <v>0</v>
      </c>
      <c r="Q104" s="23">
        <v>0</v>
      </c>
      <c r="R104" s="24">
        <v>0</v>
      </c>
      <c r="S104" s="24">
        <v>0</v>
      </c>
      <c r="T104" s="24">
        <v>0</v>
      </c>
      <c r="U104" s="23">
        <v>250</v>
      </c>
      <c r="V104" s="23">
        <v>0</v>
      </c>
      <c r="W104" s="23">
        <v>500</v>
      </c>
      <c r="X104" s="24">
        <v>0</v>
      </c>
      <c r="Y104" s="24">
        <v>0</v>
      </c>
      <c r="Z104" s="24">
        <v>0</v>
      </c>
      <c r="AA104" s="23">
        <v>100</v>
      </c>
      <c r="AB104" s="23">
        <v>0</v>
      </c>
      <c r="AC104" s="23">
        <v>200</v>
      </c>
      <c r="AD104" s="24">
        <v>75</v>
      </c>
      <c r="AE104" s="24">
        <v>0</v>
      </c>
      <c r="AF104" s="24">
        <v>150</v>
      </c>
      <c r="AG104" s="25" t="e">
        <f>VLOOKUP(A104,'[1]15 MAPA DE LEITO (USO CAF)'!$D$2:$I$948,6,0)</f>
        <v>#N/A</v>
      </c>
      <c r="AH104" s="25" t="e">
        <f>VLOOKUP(A104,[2]taxaOcupacaoCOVID19_CAF_2021_6_!$E$4:$O$916,11,0)</f>
        <v>#N/A</v>
      </c>
      <c r="AI104" s="26" t="e">
        <f>VLOOKUP(A104,[2]taxaOcupacaoCOVID19_CAF_2021_6_!$E$4:$Q$916,13,0)</f>
        <v>#N/A</v>
      </c>
      <c r="AJ104" s="25">
        <v>0</v>
      </c>
      <c r="AK104" s="20">
        <f>AJ104</f>
        <v>0</v>
      </c>
      <c r="AM104" s="27">
        <f t="shared" si="31"/>
        <v>1.7521051543429431E-4</v>
      </c>
      <c r="AN104" s="9">
        <f t="shared" si="18"/>
        <v>17.521051543429429</v>
      </c>
      <c r="AO104" s="5">
        <v>10</v>
      </c>
      <c r="AP104" s="5">
        <f t="shared" si="19"/>
        <v>20</v>
      </c>
      <c r="AR104" s="7">
        <f t="shared" si="20"/>
        <v>80</v>
      </c>
      <c r="AS104" s="42">
        <f t="shared" si="24"/>
        <v>2</v>
      </c>
      <c r="AT104" s="5">
        <f>VLOOKUP(G104,'[3]GRADE ATRACURIO 5mL'!$G$6:$AP$374,36,0)</f>
        <v>20</v>
      </c>
      <c r="AU104" s="5" t="b">
        <f t="shared" si="25"/>
        <v>1</v>
      </c>
    </row>
    <row r="105" spans="1:47" ht="38.25" x14ac:dyDescent="0.25">
      <c r="A105" s="20">
        <v>5420938</v>
      </c>
      <c r="B105" s="20">
        <v>60742616001301</v>
      </c>
      <c r="C105" s="21" t="s">
        <v>297</v>
      </c>
      <c r="D105" s="22" t="s">
        <v>48</v>
      </c>
      <c r="E105" s="22" t="s">
        <v>52</v>
      </c>
      <c r="F105" s="22" t="s">
        <v>189</v>
      </c>
      <c r="G105" s="22">
        <v>2109</v>
      </c>
      <c r="H105" s="22" t="s">
        <v>190</v>
      </c>
      <c r="I105" s="23">
        <v>3000</v>
      </c>
      <c r="J105" s="23">
        <v>100</v>
      </c>
      <c r="K105" s="23">
        <v>6000</v>
      </c>
      <c r="L105" s="24">
        <v>1500</v>
      </c>
      <c r="M105" s="24">
        <v>100</v>
      </c>
      <c r="N105" s="24">
        <v>3000</v>
      </c>
      <c r="O105" s="23">
        <v>0</v>
      </c>
      <c r="P105" s="23">
        <v>0</v>
      </c>
      <c r="Q105" s="23">
        <v>0</v>
      </c>
      <c r="R105" s="24">
        <v>0</v>
      </c>
      <c r="S105" s="24">
        <v>0</v>
      </c>
      <c r="T105" s="24">
        <v>0</v>
      </c>
      <c r="U105" s="23">
        <v>10500</v>
      </c>
      <c r="V105" s="23">
        <v>8573</v>
      </c>
      <c r="W105" s="23">
        <v>21000</v>
      </c>
      <c r="X105" s="24">
        <v>0</v>
      </c>
      <c r="Y105" s="24">
        <v>0</v>
      </c>
      <c r="Z105" s="24">
        <v>0</v>
      </c>
      <c r="AA105" s="23">
        <v>10152</v>
      </c>
      <c r="AB105" s="23">
        <v>1590</v>
      </c>
      <c r="AC105" s="23">
        <v>20304</v>
      </c>
      <c r="AD105" s="24">
        <v>3000</v>
      </c>
      <c r="AE105" s="24">
        <v>800</v>
      </c>
      <c r="AF105" s="24">
        <v>6000</v>
      </c>
      <c r="AG105" s="25">
        <f>VLOOKUP(A105,'[1]15 MAPA DE LEITO (USO CAF)'!$D$2:$I$948,6,0)</f>
        <v>58</v>
      </c>
      <c r="AH105" s="25">
        <f>VLOOKUP(A105,[2]taxaOcupacaoCOVID19_CAF_2021_6_!$E$4:$O$916,11,0)</f>
        <v>60</v>
      </c>
      <c r="AI105" s="26">
        <f>VLOOKUP(A105,[2]taxaOcupacaoCOVID19_CAF_2021_6_!$E$4:$Q$916,13,0)</f>
        <v>0.83333333333333337</v>
      </c>
      <c r="AJ105" s="25">
        <f t="shared" si="16"/>
        <v>60</v>
      </c>
      <c r="AK105" s="20">
        <f t="shared" si="17"/>
        <v>50</v>
      </c>
      <c r="AM105" s="27">
        <f t="shared" si="31"/>
        <v>5.2563154630288289E-3</v>
      </c>
      <c r="AN105" s="9">
        <f t="shared" si="18"/>
        <v>525.63154630288284</v>
      </c>
      <c r="AO105" s="5">
        <v>10</v>
      </c>
      <c r="AP105" s="5">
        <f t="shared" si="19"/>
        <v>530</v>
      </c>
      <c r="AR105" s="7">
        <f t="shared" si="20"/>
        <v>2470</v>
      </c>
      <c r="AS105" s="42">
        <f t="shared" si="24"/>
        <v>53</v>
      </c>
      <c r="AT105" s="5">
        <f>VLOOKUP(G105,'[3]GRADE ATRACURIO 5mL'!$G$6:$AP$374,36,0)</f>
        <v>530</v>
      </c>
      <c r="AU105" s="5" t="b">
        <f t="shared" si="25"/>
        <v>1</v>
      </c>
    </row>
    <row r="106" spans="1:47" ht="25.5" x14ac:dyDescent="0.25">
      <c r="A106" s="20">
        <v>6603378</v>
      </c>
      <c r="B106" s="20" t="s">
        <v>301</v>
      </c>
      <c r="C106" s="28" t="s">
        <v>302</v>
      </c>
      <c r="D106" s="22" t="s">
        <v>84</v>
      </c>
      <c r="E106" s="22" t="s">
        <v>303</v>
      </c>
      <c r="F106" s="22" t="s">
        <v>189</v>
      </c>
      <c r="G106" s="22">
        <v>2199</v>
      </c>
      <c r="H106" s="22" t="s">
        <v>190</v>
      </c>
      <c r="I106" s="29">
        <v>100</v>
      </c>
      <c r="J106" s="29">
        <v>0</v>
      </c>
      <c r="K106" s="29">
        <v>100</v>
      </c>
      <c r="L106" s="24">
        <v>100</v>
      </c>
      <c r="M106" s="24">
        <v>5</v>
      </c>
      <c r="N106" s="24">
        <v>200</v>
      </c>
      <c r="O106" s="23">
        <v>100</v>
      </c>
      <c r="P106" s="23">
        <v>0</v>
      </c>
      <c r="Q106" s="23">
        <v>200</v>
      </c>
      <c r="R106" s="24">
        <v>100</v>
      </c>
      <c r="S106" s="24">
        <v>0</v>
      </c>
      <c r="T106" s="24">
        <v>200</v>
      </c>
      <c r="U106" s="23">
        <v>100</v>
      </c>
      <c r="V106" s="23">
        <v>4</v>
      </c>
      <c r="W106" s="23">
        <v>200</v>
      </c>
      <c r="X106" s="24">
        <v>10</v>
      </c>
      <c r="Y106" s="24">
        <v>0</v>
      </c>
      <c r="Z106" s="24">
        <v>20</v>
      </c>
      <c r="AA106" s="23">
        <v>20</v>
      </c>
      <c r="AB106" s="23">
        <v>7</v>
      </c>
      <c r="AC106" s="23">
        <v>40</v>
      </c>
      <c r="AD106" s="24">
        <v>50</v>
      </c>
      <c r="AE106" s="24">
        <v>0</v>
      </c>
      <c r="AF106" s="24">
        <v>100</v>
      </c>
      <c r="AG106" s="25">
        <f>VLOOKUP(A106,'[1]15 MAPA DE LEITO (USO CAF)'!$D$2:$I$948,6,0)</f>
        <v>0</v>
      </c>
      <c r="AH106" s="25">
        <f>VLOOKUP(A106,[2]taxaOcupacaoCOVID19_CAF_2021_6_!$E$4:$O$916,11,0)</f>
        <v>0</v>
      </c>
      <c r="AI106" s="26" t="e">
        <f>VLOOKUP(A106,[2]taxaOcupacaoCOVID19_CAF_2021_6_!$E$4:$Q$916,13,0)</f>
        <v>#DIV/0!</v>
      </c>
      <c r="AJ106" s="25">
        <f t="shared" ref="AJ106:AJ140" si="32">IF(AG106&gt;AH106,AG106,AH106)</f>
        <v>0</v>
      </c>
      <c r="AK106" s="20">
        <f t="shared" ref="AK106:AK107" si="33">AJ106</f>
        <v>0</v>
      </c>
      <c r="AM106" s="27">
        <f t="shared" si="31"/>
        <v>3.5042103086858862E-4</v>
      </c>
      <c r="AN106" s="9">
        <f t="shared" ref="AN106:AN140" si="34">AM106*$F$2</f>
        <v>35.042103086858859</v>
      </c>
      <c r="AO106" s="5">
        <v>10</v>
      </c>
      <c r="AP106" s="5">
        <f t="shared" ref="AP106:AP140" si="35">MROUND(AN106,AO106)</f>
        <v>40</v>
      </c>
      <c r="AR106" s="7">
        <f t="shared" ref="AR106:AR140" si="36">N106-AP106</f>
        <v>160</v>
      </c>
      <c r="AS106" s="42">
        <f t="shared" si="24"/>
        <v>4</v>
      </c>
      <c r="AT106" s="5">
        <f>VLOOKUP(G106,'[3]GRADE ATRACURIO 5mL'!$G$6:$AP$374,36,0)</f>
        <v>40</v>
      </c>
      <c r="AU106" s="5" t="b">
        <f t="shared" si="25"/>
        <v>1</v>
      </c>
    </row>
    <row r="107" spans="1:47" ht="38.25" x14ac:dyDescent="0.25">
      <c r="A107" s="43">
        <v>6680968</v>
      </c>
      <c r="B107" s="43">
        <v>45755238000165</v>
      </c>
      <c r="C107" s="44" t="s">
        <v>304</v>
      </c>
      <c r="D107" s="45" t="s">
        <v>86</v>
      </c>
      <c r="E107" s="45" t="s">
        <v>305</v>
      </c>
      <c r="F107" s="45" t="s">
        <v>189</v>
      </c>
      <c r="G107" s="45">
        <v>2508</v>
      </c>
      <c r="H107" s="45" t="s">
        <v>190</v>
      </c>
      <c r="I107" s="23">
        <v>0</v>
      </c>
      <c r="J107" s="23">
        <v>0</v>
      </c>
      <c r="K107" s="23">
        <v>0</v>
      </c>
      <c r="L107" s="24">
        <v>30</v>
      </c>
      <c r="M107" s="24">
        <v>0</v>
      </c>
      <c r="N107" s="24">
        <v>60</v>
      </c>
      <c r="O107" s="23">
        <v>0</v>
      </c>
      <c r="P107" s="23">
        <v>0</v>
      </c>
      <c r="Q107" s="23">
        <v>0</v>
      </c>
      <c r="R107" s="24">
        <v>15</v>
      </c>
      <c r="S107" s="24">
        <v>0</v>
      </c>
      <c r="T107" s="24">
        <v>30</v>
      </c>
      <c r="U107" s="23">
        <v>60</v>
      </c>
      <c r="V107" s="23">
        <v>0</v>
      </c>
      <c r="W107" s="23">
        <v>120</v>
      </c>
      <c r="X107" s="24">
        <v>0</v>
      </c>
      <c r="Y107" s="24">
        <v>0</v>
      </c>
      <c r="Z107" s="24">
        <v>0</v>
      </c>
      <c r="AA107" s="23">
        <v>13</v>
      </c>
      <c r="AB107" s="23">
        <v>0</v>
      </c>
      <c r="AC107" s="23">
        <v>25</v>
      </c>
      <c r="AD107" s="24">
        <v>30</v>
      </c>
      <c r="AE107" s="24">
        <v>0</v>
      </c>
      <c r="AF107" s="24">
        <v>60</v>
      </c>
      <c r="AG107" s="25">
        <f>VLOOKUP(A107,'[1]15 MAPA DE LEITO (USO CAF)'!$D$2:$I$948,6,0)</f>
        <v>3</v>
      </c>
      <c r="AH107" s="25">
        <f>VLOOKUP(A107,[2]taxaOcupacaoCOVID19_CAF_2021_6_!$E$4:$O$916,11,0)</f>
        <v>0</v>
      </c>
      <c r="AI107" s="26" t="e">
        <f>VLOOKUP(A107,[2]taxaOcupacaoCOVID19_CAF_2021_6_!$E$4:$Q$916,13,0)</f>
        <v>#DIV/0!</v>
      </c>
      <c r="AJ107" s="25">
        <f t="shared" si="32"/>
        <v>3</v>
      </c>
      <c r="AK107" s="20">
        <f t="shared" si="33"/>
        <v>3</v>
      </c>
      <c r="AM107" s="27">
        <f t="shared" si="31"/>
        <v>1.0512630926057659E-4</v>
      </c>
      <c r="AN107" s="9">
        <f t="shared" si="34"/>
        <v>10.512630926057659</v>
      </c>
      <c r="AO107" s="5">
        <v>10</v>
      </c>
      <c r="AP107" s="5">
        <v>20</v>
      </c>
      <c r="AR107" s="7">
        <f t="shared" si="36"/>
        <v>40</v>
      </c>
      <c r="AS107" s="42">
        <f t="shared" si="24"/>
        <v>2</v>
      </c>
      <c r="AT107" s="5">
        <f>VLOOKUP(G107,'[3]GRADE ATRACURIO 5mL'!$G$6:$AP$374,36,0)</f>
        <v>20</v>
      </c>
      <c r="AU107" s="5" t="b">
        <f t="shared" si="25"/>
        <v>1</v>
      </c>
    </row>
    <row r="108" spans="1:47" ht="51" x14ac:dyDescent="0.25">
      <c r="A108" s="20">
        <v>7019076</v>
      </c>
      <c r="B108" s="20">
        <v>68311216000888</v>
      </c>
      <c r="C108" s="21" t="s">
        <v>307</v>
      </c>
      <c r="D108" s="22" t="s">
        <v>48</v>
      </c>
      <c r="E108" s="22" t="s">
        <v>52</v>
      </c>
      <c r="F108" s="22" t="s">
        <v>189</v>
      </c>
      <c r="G108" s="22">
        <v>2681</v>
      </c>
      <c r="H108" s="22" t="s">
        <v>190</v>
      </c>
      <c r="I108" s="23">
        <v>0</v>
      </c>
      <c r="J108" s="23">
        <v>0</v>
      </c>
      <c r="K108" s="23">
        <v>0</v>
      </c>
      <c r="L108" s="24">
        <v>1440</v>
      </c>
      <c r="M108" s="24">
        <v>0</v>
      </c>
      <c r="N108" s="24">
        <v>2880</v>
      </c>
      <c r="O108" s="23">
        <v>3600</v>
      </c>
      <c r="P108" s="23">
        <v>0</v>
      </c>
      <c r="Q108" s="23">
        <v>7200</v>
      </c>
      <c r="R108" s="24">
        <v>0</v>
      </c>
      <c r="S108" s="24">
        <v>0</v>
      </c>
      <c r="T108" s="24">
        <v>0</v>
      </c>
      <c r="U108" s="23">
        <v>1200</v>
      </c>
      <c r="V108" s="23">
        <v>408</v>
      </c>
      <c r="W108" s="23">
        <v>2400</v>
      </c>
      <c r="X108" s="24">
        <v>0</v>
      </c>
      <c r="Y108" s="24">
        <v>0</v>
      </c>
      <c r="Z108" s="24">
        <v>0</v>
      </c>
      <c r="AA108" s="23">
        <v>1440</v>
      </c>
      <c r="AB108" s="23">
        <v>396</v>
      </c>
      <c r="AC108" s="23">
        <v>2880</v>
      </c>
      <c r="AD108" s="24">
        <v>1440</v>
      </c>
      <c r="AE108" s="24">
        <v>25</v>
      </c>
      <c r="AF108" s="24">
        <v>2880</v>
      </c>
      <c r="AG108" s="25">
        <f>VLOOKUP(A108,'[1]15 MAPA DE LEITO (USO CAF)'!$D$2:$I$948,6,0)</f>
        <v>0</v>
      </c>
      <c r="AH108" s="25">
        <f>VLOOKUP(A108,[2]taxaOcupacaoCOVID19_CAF_2021_6_!$E$4:$O$916,11,0)</f>
        <v>0</v>
      </c>
      <c r="AI108" s="26" t="e">
        <f>VLOOKUP(A108,[2]taxaOcupacaoCOVID19_CAF_2021_6_!$E$4:$Q$916,13,0)</f>
        <v>#DIV/0!</v>
      </c>
      <c r="AJ108" s="25">
        <f t="shared" si="32"/>
        <v>0</v>
      </c>
      <c r="AK108" s="20">
        <f>AJ108</f>
        <v>0</v>
      </c>
      <c r="AM108" s="27">
        <f t="shared" si="31"/>
        <v>5.0460628445076761E-3</v>
      </c>
      <c r="AN108" s="9">
        <f t="shared" si="34"/>
        <v>504.60628445076759</v>
      </c>
      <c r="AO108" s="5">
        <v>10</v>
      </c>
      <c r="AP108" s="5">
        <f t="shared" si="35"/>
        <v>500</v>
      </c>
      <c r="AR108" s="7">
        <f t="shared" si="36"/>
        <v>2380</v>
      </c>
      <c r="AS108" s="42">
        <f t="shared" si="24"/>
        <v>50</v>
      </c>
      <c r="AT108" s="5">
        <f>VLOOKUP(G108,'[3]GRADE ATRACURIO 5mL'!$G$6:$AP$374,36,0)</f>
        <v>500</v>
      </c>
      <c r="AU108" s="5" t="b">
        <f t="shared" si="25"/>
        <v>1</v>
      </c>
    </row>
    <row r="109" spans="1:47" ht="25.5" x14ac:dyDescent="0.25">
      <c r="A109" s="20">
        <v>7094132</v>
      </c>
      <c r="B109" s="20">
        <v>56900848000121</v>
      </c>
      <c r="C109" s="21" t="s">
        <v>308</v>
      </c>
      <c r="D109" s="22" t="s">
        <v>48</v>
      </c>
      <c r="E109" s="22" t="s">
        <v>309</v>
      </c>
      <c r="F109" s="22" t="s">
        <v>189</v>
      </c>
      <c r="G109" s="22">
        <v>2036</v>
      </c>
      <c r="H109" s="22" t="s">
        <v>190</v>
      </c>
      <c r="I109" s="23">
        <v>300</v>
      </c>
      <c r="J109" s="23">
        <v>50</v>
      </c>
      <c r="K109" s="23">
        <v>600</v>
      </c>
      <c r="L109" s="24">
        <v>300</v>
      </c>
      <c r="M109" s="24">
        <v>25</v>
      </c>
      <c r="N109" s="24">
        <v>600</v>
      </c>
      <c r="O109" s="23">
        <v>0</v>
      </c>
      <c r="P109" s="23">
        <v>0</v>
      </c>
      <c r="Q109" s="23">
        <v>0</v>
      </c>
      <c r="R109" s="24">
        <v>0</v>
      </c>
      <c r="S109" s="24">
        <v>0</v>
      </c>
      <c r="T109" s="24">
        <v>0</v>
      </c>
      <c r="U109" s="23">
        <v>1000</v>
      </c>
      <c r="V109" s="23">
        <v>0</v>
      </c>
      <c r="W109" s="23">
        <v>2000</v>
      </c>
      <c r="X109" s="24">
        <v>0</v>
      </c>
      <c r="Y109" s="24">
        <v>0</v>
      </c>
      <c r="Z109" s="24">
        <v>0</v>
      </c>
      <c r="AA109" s="23">
        <v>1000</v>
      </c>
      <c r="AB109" s="23">
        <v>0</v>
      </c>
      <c r="AC109" s="23">
        <v>2000</v>
      </c>
      <c r="AD109" s="24">
        <v>600</v>
      </c>
      <c r="AE109" s="24">
        <v>0</v>
      </c>
      <c r="AF109" s="24">
        <v>1200</v>
      </c>
      <c r="AG109" s="25">
        <f>VLOOKUP(A109,'[1]15 MAPA DE LEITO (USO CAF)'!$D$2:$I$948,6,0)</f>
        <v>9</v>
      </c>
      <c r="AH109" s="25">
        <f>VLOOKUP(A109,[2]taxaOcupacaoCOVID19_CAF_2021_6_!$E$4:$O$916,11,0)</f>
        <v>6</v>
      </c>
      <c r="AI109" s="26">
        <f>VLOOKUP(A109,[2]taxaOcupacaoCOVID19_CAF_2021_6_!$E$4:$Q$916,13,0)</f>
        <v>1</v>
      </c>
      <c r="AJ109" s="25">
        <f t="shared" si="32"/>
        <v>9</v>
      </c>
      <c r="AK109" s="20">
        <f t="shared" ref="AK109:AK140" si="37">AJ109*AI109</f>
        <v>9</v>
      </c>
      <c r="AM109" s="27">
        <f t="shared" si="31"/>
        <v>1.0512630926057659E-3</v>
      </c>
      <c r="AN109" s="9">
        <f t="shared" si="34"/>
        <v>105.12630926057659</v>
      </c>
      <c r="AO109" s="5">
        <v>10</v>
      </c>
      <c r="AP109" s="5">
        <f t="shared" si="35"/>
        <v>110</v>
      </c>
      <c r="AR109" s="7">
        <f t="shared" si="36"/>
        <v>490</v>
      </c>
      <c r="AS109" s="42">
        <f t="shared" si="24"/>
        <v>11</v>
      </c>
      <c r="AT109" s="5">
        <f>VLOOKUP(G109,'[3]GRADE ATRACURIO 5mL'!$G$6:$AP$374,36,0)</f>
        <v>110</v>
      </c>
      <c r="AU109" s="5" t="b">
        <f t="shared" si="25"/>
        <v>1</v>
      </c>
    </row>
    <row r="110" spans="1:47" ht="25.5" x14ac:dyDescent="0.25">
      <c r="A110" s="20">
        <v>7378394</v>
      </c>
      <c r="B110" s="20">
        <v>66518267000264</v>
      </c>
      <c r="C110" s="21" t="s">
        <v>311</v>
      </c>
      <c r="D110" s="22" t="s">
        <v>48</v>
      </c>
      <c r="E110" s="22" t="s">
        <v>52</v>
      </c>
      <c r="F110" s="22" t="s">
        <v>189</v>
      </c>
      <c r="G110" s="22">
        <v>2808</v>
      </c>
      <c r="H110" s="22" t="s">
        <v>190</v>
      </c>
      <c r="I110" s="23">
        <v>150</v>
      </c>
      <c r="J110" s="23">
        <v>0</v>
      </c>
      <c r="K110" s="23">
        <v>300</v>
      </c>
      <c r="L110" s="24">
        <v>150</v>
      </c>
      <c r="M110" s="24">
        <v>0</v>
      </c>
      <c r="N110" s="24">
        <v>300</v>
      </c>
      <c r="O110" s="23">
        <v>150</v>
      </c>
      <c r="P110" s="23">
        <v>0</v>
      </c>
      <c r="Q110" s="23">
        <v>150</v>
      </c>
      <c r="R110" s="24">
        <v>150</v>
      </c>
      <c r="S110" s="24">
        <v>0</v>
      </c>
      <c r="T110" s="24">
        <v>300</v>
      </c>
      <c r="U110" s="23">
        <v>900</v>
      </c>
      <c r="V110" s="23">
        <v>0</v>
      </c>
      <c r="W110" s="23">
        <v>1800</v>
      </c>
      <c r="X110" s="24">
        <v>150</v>
      </c>
      <c r="Y110" s="24">
        <v>0</v>
      </c>
      <c r="Z110" s="24">
        <v>300</v>
      </c>
      <c r="AA110" s="23">
        <v>150</v>
      </c>
      <c r="AB110" s="23">
        <v>96</v>
      </c>
      <c r="AC110" s="23">
        <v>300</v>
      </c>
      <c r="AD110" s="24">
        <v>3000</v>
      </c>
      <c r="AE110" s="24">
        <v>0</v>
      </c>
      <c r="AF110" s="24">
        <v>6000</v>
      </c>
      <c r="AG110" s="25">
        <f>VLOOKUP(A110,'[1]15 MAPA DE LEITO (USO CAF)'!$D$2:$I$948,6,0)</f>
        <v>0</v>
      </c>
      <c r="AH110" s="25">
        <f>VLOOKUP(A110,[2]taxaOcupacaoCOVID19_CAF_2021_6_!$E$4:$O$916,11,0)</f>
        <v>0</v>
      </c>
      <c r="AI110" s="26" t="e">
        <f>VLOOKUP(A110,[2]taxaOcupacaoCOVID19_CAF_2021_6_!$E$4:$Q$916,13,0)</f>
        <v>#DIV/0!</v>
      </c>
      <c r="AJ110" s="25">
        <f t="shared" si="32"/>
        <v>0</v>
      </c>
      <c r="AK110" s="20">
        <f>AJ110</f>
        <v>0</v>
      </c>
      <c r="AM110" s="27">
        <f t="shared" si="31"/>
        <v>5.2563154630288296E-4</v>
      </c>
      <c r="AN110" s="9">
        <f t="shared" si="34"/>
        <v>52.563154630288295</v>
      </c>
      <c r="AO110" s="5">
        <v>10</v>
      </c>
      <c r="AP110" s="5">
        <f t="shared" si="35"/>
        <v>50</v>
      </c>
      <c r="AR110" s="7">
        <f t="shared" si="36"/>
        <v>250</v>
      </c>
      <c r="AS110" s="42">
        <f t="shared" si="24"/>
        <v>5</v>
      </c>
      <c r="AT110" s="5">
        <f>VLOOKUP(G110,'[3]GRADE ATRACURIO 5mL'!$G$6:$AP$374,36,0)</f>
        <v>50</v>
      </c>
      <c r="AU110" s="5" t="b">
        <f t="shared" si="25"/>
        <v>1</v>
      </c>
    </row>
    <row r="111" spans="1:47" ht="51" x14ac:dyDescent="0.25">
      <c r="A111" s="20">
        <v>7463030</v>
      </c>
      <c r="B111" s="20">
        <v>46352746000165</v>
      </c>
      <c r="C111" s="21" t="s">
        <v>312</v>
      </c>
      <c r="D111" s="22" t="s">
        <v>86</v>
      </c>
      <c r="E111" s="22" t="s">
        <v>181</v>
      </c>
      <c r="F111" s="22" t="s">
        <v>189</v>
      </c>
      <c r="G111" s="22">
        <v>2509</v>
      </c>
      <c r="H111" s="22" t="s">
        <v>190</v>
      </c>
      <c r="I111" s="23">
        <v>0</v>
      </c>
      <c r="J111" s="23">
        <v>0</v>
      </c>
      <c r="K111" s="23">
        <v>0</v>
      </c>
      <c r="L111" s="24">
        <v>600</v>
      </c>
      <c r="M111" s="24">
        <v>4</v>
      </c>
      <c r="N111" s="24">
        <v>1200</v>
      </c>
      <c r="O111" s="23">
        <v>0</v>
      </c>
      <c r="P111" s="23">
        <v>0</v>
      </c>
      <c r="Q111" s="23">
        <v>0</v>
      </c>
      <c r="R111" s="24">
        <v>0</v>
      </c>
      <c r="S111" s="24">
        <v>0</v>
      </c>
      <c r="T111" s="24">
        <v>0</v>
      </c>
      <c r="U111" s="23">
        <v>1200</v>
      </c>
      <c r="V111" s="23">
        <v>5</v>
      </c>
      <c r="W111" s="23">
        <v>2400</v>
      </c>
      <c r="X111" s="24">
        <v>0</v>
      </c>
      <c r="Y111" s="24">
        <v>0</v>
      </c>
      <c r="Z111" s="24">
        <v>0</v>
      </c>
      <c r="AA111" s="23">
        <v>1000</v>
      </c>
      <c r="AB111" s="23">
        <v>500</v>
      </c>
      <c r="AC111" s="23">
        <v>2000</v>
      </c>
      <c r="AD111" s="24">
        <v>0</v>
      </c>
      <c r="AE111" s="24">
        <v>0</v>
      </c>
      <c r="AF111" s="24">
        <v>1200</v>
      </c>
      <c r="AG111" s="25">
        <f>VLOOKUP(A111,'[1]15 MAPA DE LEITO (USO CAF)'!$D$2:$I$948,6,0)</f>
        <v>20</v>
      </c>
      <c r="AH111" s="25">
        <f>VLOOKUP(A111,[2]taxaOcupacaoCOVID19_CAF_2021_6_!$E$4:$O$916,11,0)</f>
        <v>9</v>
      </c>
      <c r="AI111" s="26">
        <f>VLOOKUP(A111,[2]taxaOcupacaoCOVID19_CAF_2021_6_!$E$4:$Q$916,13,0)</f>
        <v>0.22222222222222221</v>
      </c>
      <c r="AJ111" s="25">
        <f t="shared" si="32"/>
        <v>20</v>
      </c>
      <c r="AK111" s="20">
        <f t="shared" si="37"/>
        <v>4.4444444444444446</v>
      </c>
      <c r="AM111" s="27">
        <f t="shared" si="31"/>
        <v>2.1025261852115318E-3</v>
      </c>
      <c r="AN111" s="9">
        <f t="shared" si="34"/>
        <v>210.25261852115318</v>
      </c>
      <c r="AO111" s="5">
        <v>10</v>
      </c>
      <c r="AP111" s="5">
        <f t="shared" si="35"/>
        <v>210</v>
      </c>
      <c r="AR111" s="7">
        <f t="shared" si="36"/>
        <v>990</v>
      </c>
      <c r="AS111" s="42">
        <f t="shared" si="24"/>
        <v>21</v>
      </c>
      <c r="AT111" s="5">
        <f>VLOOKUP(G111,'[3]GRADE ATRACURIO 5mL'!$G$6:$AP$374,36,0)</f>
        <v>210</v>
      </c>
      <c r="AU111" s="5" t="b">
        <f t="shared" si="25"/>
        <v>1</v>
      </c>
    </row>
    <row r="112" spans="1:47" ht="25.5" x14ac:dyDescent="0.25">
      <c r="A112" s="20">
        <v>7473702</v>
      </c>
      <c r="B112" s="20">
        <v>57571275000445</v>
      </c>
      <c r="C112" s="21" t="s">
        <v>313</v>
      </c>
      <c r="D112" s="22" t="s">
        <v>48</v>
      </c>
      <c r="E112" s="22" t="s">
        <v>76</v>
      </c>
      <c r="F112" s="22" t="s">
        <v>189</v>
      </c>
      <c r="G112" s="22">
        <v>1741</v>
      </c>
      <c r="H112" s="22" t="s">
        <v>190</v>
      </c>
      <c r="I112" s="23">
        <v>300</v>
      </c>
      <c r="J112" s="23">
        <v>30</v>
      </c>
      <c r="K112" s="23">
        <v>300</v>
      </c>
      <c r="L112" s="24">
        <v>150</v>
      </c>
      <c r="M112" s="24">
        <v>0</v>
      </c>
      <c r="N112" s="24">
        <v>150</v>
      </c>
      <c r="O112" s="23">
        <v>400</v>
      </c>
      <c r="P112" s="23">
        <v>132</v>
      </c>
      <c r="Q112" s="23">
        <v>400</v>
      </c>
      <c r="R112" s="24">
        <v>200</v>
      </c>
      <c r="S112" s="24">
        <v>0</v>
      </c>
      <c r="T112" s="24">
        <v>200</v>
      </c>
      <c r="U112" s="23">
        <v>20500</v>
      </c>
      <c r="V112" s="23">
        <v>134</v>
      </c>
      <c r="W112" s="23">
        <v>40000</v>
      </c>
      <c r="X112" s="24">
        <v>5000</v>
      </c>
      <c r="Y112" s="24">
        <v>0</v>
      </c>
      <c r="Z112" s="24">
        <v>5000</v>
      </c>
      <c r="AA112" s="23">
        <v>26000</v>
      </c>
      <c r="AB112" s="23">
        <v>0</v>
      </c>
      <c r="AC112" s="23">
        <v>52000</v>
      </c>
      <c r="AD112" s="24">
        <v>670</v>
      </c>
      <c r="AE112" s="24">
        <v>32</v>
      </c>
      <c r="AF112" s="24">
        <v>1200</v>
      </c>
      <c r="AG112" s="25">
        <f>VLOOKUP(A112,'[1]15 MAPA DE LEITO (USO CAF)'!$D$2:$I$948,6,0)</f>
        <v>0</v>
      </c>
      <c r="AH112" s="25">
        <f>VLOOKUP(A112,[2]taxaOcupacaoCOVID19_CAF_2021_6_!$E$4:$O$916,11,0)</f>
        <v>76</v>
      </c>
      <c r="AI112" s="26">
        <f>VLOOKUP(A112,[2]taxaOcupacaoCOVID19_CAF_2021_6_!$E$4:$Q$916,13,0)</f>
        <v>0.77631578947368418</v>
      </c>
      <c r="AJ112" s="25">
        <f t="shared" si="32"/>
        <v>76</v>
      </c>
      <c r="AK112" s="20">
        <f t="shared" si="37"/>
        <v>59</v>
      </c>
      <c r="AM112" s="27">
        <f t="shared" si="31"/>
        <v>2.6281577315144148E-4</v>
      </c>
      <c r="AN112" s="9">
        <f t="shared" si="34"/>
        <v>26.281577315144148</v>
      </c>
      <c r="AO112" s="5">
        <v>10</v>
      </c>
      <c r="AP112" s="5">
        <f t="shared" si="35"/>
        <v>30</v>
      </c>
      <c r="AR112" s="7">
        <f t="shared" si="36"/>
        <v>120</v>
      </c>
      <c r="AS112" s="42">
        <f t="shared" si="24"/>
        <v>3</v>
      </c>
      <c r="AT112" s="5">
        <f>VLOOKUP(G112,'[3]GRADE ATRACURIO 5mL'!$G$6:$AP$374,36,0)</f>
        <v>30</v>
      </c>
      <c r="AU112" s="5" t="b">
        <f t="shared" si="25"/>
        <v>1</v>
      </c>
    </row>
    <row r="113" spans="1:47" ht="25.5" x14ac:dyDescent="0.25">
      <c r="A113" s="20">
        <v>7494068</v>
      </c>
      <c r="B113" s="20">
        <v>46316600000164</v>
      </c>
      <c r="C113" s="21" t="s">
        <v>314</v>
      </c>
      <c r="D113" s="22" t="s">
        <v>48</v>
      </c>
      <c r="E113" s="22" t="s">
        <v>111</v>
      </c>
      <c r="F113" s="22" t="s">
        <v>189</v>
      </c>
      <c r="G113" s="22">
        <v>2638</v>
      </c>
      <c r="H113" s="22" t="s">
        <v>190</v>
      </c>
      <c r="I113" s="23">
        <v>200</v>
      </c>
      <c r="J113" s="23">
        <v>0</v>
      </c>
      <c r="K113" s="23">
        <v>400</v>
      </c>
      <c r="L113" s="24">
        <v>200</v>
      </c>
      <c r="M113" s="24">
        <v>0</v>
      </c>
      <c r="N113" s="24">
        <v>400</v>
      </c>
      <c r="O113" s="23">
        <v>400</v>
      </c>
      <c r="P113" s="23">
        <v>0</v>
      </c>
      <c r="Q113" s="23">
        <v>800</v>
      </c>
      <c r="R113" s="24">
        <v>200</v>
      </c>
      <c r="S113" s="24">
        <v>0</v>
      </c>
      <c r="T113" s="24">
        <v>400</v>
      </c>
      <c r="U113" s="23">
        <v>1000</v>
      </c>
      <c r="V113" s="23">
        <v>0</v>
      </c>
      <c r="W113" s="23">
        <v>2000</v>
      </c>
      <c r="X113" s="24">
        <v>500</v>
      </c>
      <c r="Y113" s="24">
        <v>0</v>
      </c>
      <c r="Z113" s="24">
        <v>1000</v>
      </c>
      <c r="AA113" s="23">
        <v>1000</v>
      </c>
      <c r="AB113" s="23">
        <v>0</v>
      </c>
      <c r="AC113" s="23">
        <v>2000</v>
      </c>
      <c r="AD113" s="24">
        <v>400</v>
      </c>
      <c r="AE113" s="24">
        <v>0</v>
      </c>
      <c r="AF113" s="24">
        <v>800</v>
      </c>
      <c r="AG113" s="25">
        <f>VLOOKUP(A113,'[1]15 MAPA DE LEITO (USO CAF)'!$D$2:$I$948,6,0)</f>
        <v>5</v>
      </c>
      <c r="AH113" s="25">
        <f>VLOOKUP(A113,[2]taxaOcupacaoCOVID19_CAF_2021_6_!$E$4:$O$916,11,0)</f>
        <v>5</v>
      </c>
      <c r="AI113" s="26">
        <f>VLOOKUP(A113,[2]taxaOcupacaoCOVID19_CAF_2021_6_!$E$4:$Q$916,13,0)</f>
        <v>0.4</v>
      </c>
      <c r="AJ113" s="25">
        <f t="shared" si="32"/>
        <v>5</v>
      </c>
      <c r="AK113" s="20">
        <f t="shared" si="37"/>
        <v>2</v>
      </c>
      <c r="AM113" s="27">
        <f t="shared" si="31"/>
        <v>7.0084206173717724E-4</v>
      </c>
      <c r="AN113" s="9">
        <f t="shared" si="34"/>
        <v>70.084206173717718</v>
      </c>
      <c r="AO113" s="5">
        <v>10</v>
      </c>
      <c r="AP113" s="5">
        <f t="shared" si="35"/>
        <v>70</v>
      </c>
      <c r="AR113" s="7">
        <f t="shared" si="36"/>
        <v>330</v>
      </c>
      <c r="AS113" s="42">
        <f t="shared" si="24"/>
        <v>7</v>
      </c>
      <c r="AT113" s="5">
        <f>VLOOKUP(G113,'[3]GRADE ATRACURIO 5mL'!$G$6:$AP$374,36,0)</f>
        <v>70</v>
      </c>
      <c r="AU113" s="5" t="b">
        <f t="shared" si="25"/>
        <v>1</v>
      </c>
    </row>
    <row r="114" spans="1:47" ht="38.25" x14ac:dyDescent="0.25">
      <c r="A114" s="20">
        <v>7640307</v>
      </c>
      <c r="B114" s="20">
        <v>46179941000135</v>
      </c>
      <c r="C114" s="21" t="s">
        <v>315</v>
      </c>
      <c r="D114" s="22" t="s">
        <v>73</v>
      </c>
      <c r="E114" s="22" t="s">
        <v>74</v>
      </c>
      <c r="F114" s="22" t="s">
        <v>189</v>
      </c>
      <c r="G114" s="22">
        <v>2519</v>
      </c>
      <c r="H114" s="22" t="s">
        <v>190</v>
      </c>
      <c r="I114" s="23">
        <v>0</v>
      </c>
      <c r="J114" s="23">
        <v>0</v>
      </c>
      <c r="K114" s="23">
        <v>0</v>
      </c>
      <c r="L114" s="24">
        <v>4200</v>
      </c>
      <c r="M114" s="24">
        <v>0</v>
      </c>
      <c r="N114" s="24">
        <v>4500</v>
      </c>
      <c r="O114" s="23">
        <v>0</v>
      </c>
      <c r="P114" s="23">
        <v>0</v>
      </c>
      <c r="Q114" s="23">
        <v>0</v>
      </c>
      <c r="R114" s="24">
        <v>420</v>
      </c>
      <c r="S114" s="24">
        <v>0</v>
      </c>
      <c r="T114" s="24">
        <v>450</v>
      </c>
      <c r="U114" s="23">
        <v>1680</v>
      </c>
      <c r="V114" s="23">
        <v>380</v>
      </c>
      <c r="W114" s="23">
        <v>2000</v>
      </c>
      <c r="X114" s="24">
        <v>0</v>
      </c>
      <c r="Y114" s="24">
        <v>0</v>
      </c>
      <c r="Z114" s="24">
        <v>0</v>
      </c>
      <c r="AA114" s="23">
        <v>2300</v>
      </c>
      <c r="AB114" s="23">
        <v>0</v>
      </c>
      <c r="AC114" s="23">
        <v>2500</v>
      </c>
      <c r="AD114" s="24">
        <v>2300</v>
      </c>
      <c r="AE114" s="24">
        <v>0</v>
      </c>
      <c r="AF114" s="24">
        <v>2500</v>
      </c>
      <c r="AG114" s="25">
        <f>VLOOKUP(A114,'[1]15 MAPA DE LEITO (USO CAF)'!$D$2:$I$948,6,0)</f>
        <v>6</v>
      </c>
      <c r="AH114" s="25" t="e">
        <f>VLOOKUP(A114,[2]taxaOcupacaoCOVID19_CAF_2021_6_!$E$4:$O$916,11,0)</f>
        <v>#N/A</v>
      </c>
      <c r="AI114" s="26" t="e">
        <f>VLOOKUP(A114,[2]taxaOcupacaoCOVID19_CAF_2021_6_!$E$4:$Q$916,13,0)</f>
        <v>#N/A</v>
      </c>
      <c r="AJ114" s="25">
        <f>AG114</f>
        <v>6</v>
      </c>
      <c r="AK114" s="20">
        <f>AJ114</f>
        <v>6</v>
      </c>
      <c r="AM114" s="27">
        <f t="shared" si="31"/>
        <v>7.8844731945432438E-3</v>
      </c>
      <c r="AN114" s="9">
        <f t="shared" si="34"/>
        <v>788.44731945432443</v>
      </c>
      <c r="AO114" s="5">
        <v>10</v>
      </c>
      <c r="AP114" s="5">
        <f t="shared" si="35"/>
        <v>790</v>
      </c>
      <c r="AR114" s="7">
        <f t="shared" si="36"/>
        <v>3710</v>
      </c>
      <c r="AS114" s="42">
        <f t="shared" si="24"/>
        <v>79</v>
      </c>
      <c r="AT114" s="5">
        <f>VLOOKUP(G114,'[3]GRADE ATRACURIO 5mL'!$G$6:$AP$374,36,0)</f>
        <v>790</v>
      </c>
      <c r="AU114" s="5" t="b">
        <f t="shared" si="25"/>
        <v>1</v>
      </c>
    </row>
    <row r="115" spans="1:47" ht="25.5" x14ac:dyDescent="0.25">
      <c r="A115" s="20">
        <v>7682581</v>
      </c>
      <c r="B115" s="20">
        <v>46523171000104</v>
      </c>
      <c r="C115" s="21" t="s">
        <v>316</v>
      </c>
      <c r="D115" s="22" t="s">
        <v>48</v>
      </c>
      <c r="E115" s="22" t="s">
        <v>200</v>
      </c>
      <c r="F115" s="22" t="s">
        <v>189</v>
      </c>
      <c r="G115" s="22">
        <v>2383</v>
      </c>
      <c r="H115" s="22" t="s">
        <v>190</v>
      </c>
      <c r="I115" s="23">
        <v>2500</v>
      </c>
      <c r="J115" s="23">
        <v>180</v>
      </c>
      <c r="K115" s="23">
        <v>5000</v>
      </c>
      <c r="L115" s="24">
        <v>2500</v>
      </c>
      <c r="M115" s="24">
        <v>130</v>
      </c>
      <c r="N115" s="24">
        <v>5000</v>
      </c>
      <c r="O115" s="23">
        <v>1000</v>
      </c>
      <c r="P115" s="23">
        <v>110</v>
      </c>
      <c r="Q115" s="23">
        <v>2000</v>
      </c>
      <c r="R115" s="24">
        <v>1500</v>
      </c>
      <c r="S115" s="24">
        <v>90</v>
      </c>
      <c r="T115" s="24">
        <v>3000</v>
      </c>
      <c r="U115" s="23">
        <v>4000</v>
      </c>
      <c r="V115" s="23">
        <v>160</v>
      </c>
      <c r="W115" s="23">
        <v>8000</v>
      </c>
      <c r="X115" s="24">
        <v>2000</v>
      </c>
      <c r="Y115" s="24">
        <v>135</v>
      </c>
      <c r="Z115" s="24">
        <v>4000</v>
      </c>
      <c r="AA115" s="23">
        <v>5000</v>
      </c>
      <c r="AB115" s="23">
        <v>100</v>
      </c>
      <c r="AC115" s="23">
        <v>10000</v>
      </c>
      <c r="AD115" s="24">
        <v>900</v>
      </c>
      <c r="AE115" s="24">
        <v>30</v>
      </c>
      <c r="AF115" s="24">
        <v>1800</v>
      </c>
      <c r="AG115" s="25">
        <f>VLOOKUP(A115,'[1]15 MAPA DE LEITO (USO CAF)'!$D$2:$I$948,6,0)</f>
        <v>51</v>
      </c>
      <c r="AH115" s="25">
        <f>VLOOKUP(A115,[2]taxaOcupacaoCOVID19_CAF_2021_6_!$E$4:$O$916,11,0)</f>
        <v>64</v>
      </c>
      <c r="AI115" s="26">
        <f>VLOOKUP(A115,[2]taxaOcupacaoCOVID19_CAF_2021_6_!$E$4:$Q$916,13,0)</f>
        <v>0.71875</v>
      </c>
      <c r="AJ115" s="25">
        <f t="shared" si="32"/>
        <v>64</v>
      </c>
      <c r="AK115" s="20">
        <f t="shared" si="37"/>
        <v>46</v>
      </c>
      <c r="AM115" s="27">
        <f t="shared" si="31"/>
        <v>8.7605257717147146E-3</v>
      </c>
      <c r="AN115" s="9">
        <f t="shared" si="34"/>
        <v>876.05257717147151</v>
      </c>
      <c r="AO115" s="5">
        <v>10</v>
      </c>
      <c r="AP115" s="5">
        <v>870</v>
      </c>
      <c r="AR115" s="7">
        <f t="shared" si="36"/>
        <v>4130</v>
      </c>
      <c r="AS115" s="42">
        <f t="shared" si="24"/>
        <v>87</v>
      </c>
      <c r="AT115" s="5">
        <f>VLOOKUP(G115,'[3]GRADE ATRACURIO 5mL'!$G$6:$AP$374,36,0)</f>
        <v>870</v>
      </c>
      <c r="AU115" s="5" t="b">
        <f t="shared" si="25"/>
        <v>1</v>
      </c>
    </row>
    <row r="116" spans="1:47" ht="25.5" x14ac:dyDescent="0.25">
      <c r="A116" s="20">
        <v>7806116</v>
      </c>
      <c r="B116" s="20">
        <v>46316600000164</v>
      </c>
      <c r="C116" s="21" t="s">
        <v>317</v>
      </c>
      <c r="D116" s="22" t="s">
        <v>48</v>
      </c>
      <c r="E116" s="22" t="s">
        <v>111</v>
      </c>
      <c r="F116" s="22" t="s">
        <v>189</v>
      </c>
      <c r="G116" s="22">
        <v>2642</v>
      </c>
      <c r="H116" s="22" t="s">
        <v>190</v>
      </c>
      <c r="I116" s="23">
        <v>50</v>
      </c>
      <c r="J116" s="23">
        <v>0</v>
      </c>
      <c r="K116" s="23">
        <v>100</v>
      </c>
      <c r="L116" s="24">
        <v>50</v>
      </c>
      <c r="M116" s="24">
        <v>0</v>
      </c>
      <c r="N116" s="24">
        <v>100</v>
      </c>
      <c r="O116" s="23">
        <v>85</v>
      </c>
      <c r="P116" s="23">
        <v>0</v>
      </c>
      <c r="Q116" s="23">
        <v>250</v>
      </c>
      <c r="R116" s="24">
        <v>35</v>
      </c>
      <c r="S116" s="24">
        <v>0</v>
      </c>
      <c r="T116" s="24">
        <v>100</v>
      </c>
      <c r="U116" s="23">
        <v>250</v>
      </c>
      <c r="V116" s="23">
        <v>0</v>
      </c>
      <c r="W116" s="23">
        <v>500</v>
      </c>
      <c r="X116" s="24">
        <v>125</v>
      </c>
      <c r="Y116" s="24">
        <v>0</v>
      </c>
      <c r="Z116" s="24">
        <v>250</v>
      </c>
      <c r="AA116" s="23">
        <v>250</v>
      </c>
      <c r="AB116" s="23">
        <v>0</v>
      </c>
      <c r="AC116" s="23">
        <v>500</v>
      </c>
      <c r="AD116" s="24">
        <v>200</v>
      </c>
      <c r="AE116" s="24">
        <v>0</v>
      </c>
      <c r="AF116" s="24">
        <v>400</v>
      </c>
      <c r="AG116" s="25">
        <f>VLOOKUP(A116,'[1]15 MAPA DE LEITO (USO CAF)'!$D$2:$I$948,6,0)</f>
        <v>3</v>
      </c>
      <c r="AH116" s="25" t="e">
        <f>VLOOKUP(A116,[2]taxaOcupacaoCOVID19_CAF_2021_6_!$E$4:$O$916,11,0)</f>
        <v>#N/A</v>
      </c>
      <c r="AI116" s="26" t="e">
        <f>VLOOKUP(A116,[2]taxaOcupacaoCOVID19_CAF_2021_6_!$E$4:$Q$916,13,0)</f>
        <v>#N/A</v>
      </c>
      <c r="AJ116" s="25">
        <f t="shared" ref="AJ116:AJ118" si="38">AG116</f>
        <v>3</v>
      </c>
      <c r="AK116" s="20">
        <f t="shared" ref="AK116:AK118" si="39">AJ116</f>
        <v>3</v>
      </c>
      <c r="AM116" s="27">
        <f t="shared" si="31"/>
        <v>1.7521051543429431E-4</v>
      </c>
      <c r="AN116" s="9">
        <f t="shared" si="34"/>
        <v>17.521051543429429</v>
      </c>
      <c r="AO116" s="5">
        <v>10</v>
      </c>
      <c r="AP116" s="5">
        <f t="shared" si="35"/>
        <v>20</v>
      </c>
      <c r="AR116" s="7">
        <f t="shared" si="36"/>
        <v>80</v>
      </c>
      <c r="AS116" s="42">
        <f t="shared" si="24"/>
        <v>2</v>
      </c>
      <c r="AT116" s="5">
        <f>VLOOKUP(G116,'[3]GRADE ATRACURIO 5mL'!$G$6:$AP$374,36,0)</f>
        <v>20</v>
      </c>
      <c r="AU116" s="5" t="b">
        <f t="shared" si="25"/>
        <v>1</v>
      </c>
    </row>
    <row r="117" spans="1:47" ht="25.5" x14ac:dyDescent="0.25">
      <c r="A117" s="20">
        <v>7868499</v>
      </c>
      <c r="B117" s="20">
        <v>46523114000117</v>
      </c>
      <c r="C117" s="21" t="s">
        <v>318</v>
      </c>
      <c r="D117" s="22" t="s">
        <v>48</v>
      </c>
      <c r="E117" s="22" t="s">
        <v>238</v>
      </c>
      <c r="F117" s="22" t="s">
        <v>189</v>
      </c>
      <c r="G117" s="22">
        <v>2686</v>
      </c>
      <c r="H117" s="22" t="s">
        <v>190</v>
      </c>
      <c r="I117" s="23">
        <v>500</v>
      </c>
      <c r="J117" s="23">
        <v>0</v>
      </c>
      <c r="K117" s="23">
        <v>1000</v>
      </c>
      <c r="L117" s="24">
        <v>500</v>
      </c>
      <c r="M117" s="24">
        <v>0</v>
      </c>
      <c r="N117" s="24">
        <v>1000</v>
      </c>
      <c r="O117" s="23">
        <v>0</v>
      </c>
      <c r="P117" s="23">
        <v>0</v>
      </c>
      <c r="Q117" s="23">
        <v>0</v>
      </c>
      <c r="R117" s="24">
        <v>0</v>
      </c>
      <c r="S117" s="24">
        <v>0</v>
      </c>
      <c r="T117" s="24">
        <v>0</v>
      </c>
      <c r="U117" s="23">
        <v>4000</v>
      </c>
      <c r="V117" s="23">
        <v>0</v>
      </c>
      <c r="W117" s="23">
        <v>8000</v>
      </c>
      <c r="X117" s="24">
        <v>0</v>
      </c>
      <c r="Y117" s="24">
        <v>0</v>
      </c>
      <c r="Z117" s="24">
        <v>0</v>
      </c>
      <c r="AA117" s="23">
        <v>800</v>
      </c>
      <c r="AB117" s="23">
        <v>0</v>
      </c>
      <c r="AC117" s="23">
        <v>1600</v>
      </c>
      <c r="AD117" s="24">
        <v>400</v>
      </c>
      <c r="AE117" s="24">
        <v>0</v>
      </c>
      <c r="AF117" s="24">
        <v>800</v>
      </c>
      <c r="AG117" s="25" t="e">
        <f>VLOOKUP(A117,'[1]15 MAPA DE LEITO (USO CAF)'!$D$2:$I$948,6,0)</f>
        <v>#N/A</v>
      </c>
      <c r="AH117" s="25" t="e">
        <f>VLOOKUP(A117,[2]taxaOcupacaoCOVID19_CAF_2021_6_!$E$4:$O$916,11,0)</f>
        <v>#N/A</v>
      </c>
      <c r="AI117" s="26" t="e">
        <f>VLOOKUP(A117,[2]taxaOcupacaoCOVID19_CAF_2021_6_!$E$4:$Q$916,13,0)</f>
        <v>#N/A</v>
      </c>
      <c r="AJ117" s="25">
        <v>0</v>
      </c>
      <c r="AK117" s="20">
        <f t="shared" si="39"/>
        <v>0</v>
      </c>
      <c r="AM117" s="27">
        <f t="shared" si="31"/>
        <v>1.7521051543429431E-3</v>
      </c>
      <c r="AN117" s="9">
        <f t="shared" si="34"/>
        <v>175.21051543429431</v>
      </c>
      <c r="AO117" s="5">
        <v>10</v>
      </c>
      <c r="AP117" s="5">
        <f t="shared" si="35"/>
        <v>180</v>
      </c>
      <c r="AR117" s="7">
        <f t="shared" si="36"/>
        <v>820</v>
      </c>
      <c r="AS117" s="42">
        <f t="shared" si="24"/>
        <v>18</v>
      </c>
      <c r="AT117" s="5">
        <f>VLOOKUP(G117,'[3]GRADE ATRACURIO 5mL'!$G$6:$AP$374,36,0)</f>
        <v>180</v>
      </c>
      <c r="AU117" s="5" t="b">
        <f t="shared" si="25"/>
        <v>1</v>
      </c>
    </row>
    <row r="118" spans="1:47" ht="38.25" x14ac:dyDescent="0.25">
      <c r="A118" s="20">
        <v>7892985</v>
      </c>
      <c r="B118" s="20">
        <v>9528436000203</v>
      </c>
      <c r="C118" s="21" t="s">
        <v>319</v>
      </c>
      <c r="D118" s="22" t="s">
        <v>73</v>
      </c>
      <c r="E118" s="22" t="s">
        <v>184</v>
      </c>
      <c r="F118" s="22" t="s">
        <v>189</v>
      </c>
      <c r="G118" s="22">
        <v>2491</v>
      </c>
      <c r="H118" s="22" t="s">
        <v>190</v>
      </c>
      <c r="I118" s="23">
        <v>1000</v>
      </c>
      <c r="J118" s="23">
        <v>0</v>
      </c>
      <c r="K118" s="23">
        <v>2000</v>
      </c>
      <c r="L118" s="24">
        <v>600</v>
      </c>
      <c r="M118" s="24">
        <v>0</v>
      </c>
      <c r="N118" s="24">
        <v>1200</v>
      </c>
      <c r="O118" s="23">
        <v>400</v>
      </c>
      <c r="P118" s="23">
        <v>0</v>
      </c>
      <c r="Q118" s="23">
        <v>800</v>
      </c>
      <c r="R118" s="24">
        <v>200</v>
      </c>
      <c r="S118" s="24">
        <v>0</v>
      </c>
      <c r="T118" s="24">
        <v>400</v>
      </c>
      <c r="U118" s="23">
        <v>1500</v>
      </c>
      <c r="V118" s="23">
        <v>0</v>
      </c>
      <c r="W118" s="23">
        <v>3000</v>
      </c>
      <c r="X118" s="24">
        <v>300</v>
      </c>
      <c r="Y118" s="24">
        <v>300</v>
      </c>
      <c r="Z118" s="24">
        <v>600</v>
      </c>
      <c r="AA118" s="23">
        <v>1500</v>
      </c>
      <c r="AB118" s="23">
        <v>0</v>
      </c>
      <c r="AC118" s="23">
        <v>3000</v>
      </c>
      <c r="AD118" s="24">
        <v>500</v>
      </c>
      <c r="AE118" s="24">
        <v>0</v>
      </c>
      <c r="AF118" s="24">
        <v>1000</v>
      </c>
      <c r="AG118" s="25">
        <f>VLOOKUP(A118,'[1]15 MAPA DE LEITO (USO CAF)'!$D$2:$I$948,6,0)</f>
        <v>6</v>
      </c>
      <c r="AH118" s="25" t="e">
        <f>VLOOKUP(A118,[2]taxaOcupacaoCOVID19_CAF_2021_6_!$E$4:$O$916,11,0)</f>
        <v>#N/A</v>
      </c>
      <c r="AI118" s="26" t="e">
        <f>VLOOKUP(A118,[2]taxaOcupacaoCOVID19_CAF_2021_6_!$E$4:$Q$916,13,0)</f>
        <v>#N/A</v>
      </c>
      <c r="AJ118" s="25">
        <f t="shared" si="38"/>
        <v>6</v>
      </c>
      <c r="AK118" s="20">
        <f t="shared" si="39"/>
        <v>6</v>
      </c>
      <c r="AM118" s="27">
        <f t="shared" si="31"/>
        <v>2.1025261852115318E-3</v>
      </c>
      <c r="AN118" s="9">
        <f t="shared" si="34"/>
        <v>210.25261852115318</v>
      </c>
      <c r="AO118" s="5">
        <v>10</v>
      </c>
      <c r="AP118" s="5">
        <f t="shared" si="35"/>
        <v>210</v>
      </c>
      <c r="AR118" s="7">
        <f t="shared" si="36"/>
        <v>990</v>
      </c>
      <c r="AS118" s="42">
        <f t="shared" si="24"/>
        <v>21</v>
      </c>
      <c r="AT118" s="5">
        <f>VLOOKUP(G118,'[3]GRADE ATRACURIO 5mL'!$G$6:$AP$374,36,0)</f>
        <v>210</v>
      </c>
      <c r="AU118" s="5" t="b">
        <f t="shared" si="25"/>
        <v>1</v>
      </c>
    </row>
    <row r="119" spans="1:47" ht="25.5" x14ac:dyDescent="0.25">
      <c r="A119" s="20">
        <v>7979649</v>
      </c>
      <c r="B119" s="20">
        <v>46392130000380</v>
      </c>
      <c r="C119" s="21" t="s">
        <v>323</v>
      </c>
      <c r="D119" s="22" t="s">
        <v>48</v>
      </c>
      <c r="E119" s="22" t="s">
        <v>52</v>
      </c>
      <c r="F119" s="22" t="s">
        <v>189</v>
      </c>
      <c r="G119" s="22">
        <v>2737</v>
      </c>
      <c r="H119" s="22" t="s">
        <v>190</v>
      </c>
      <c r="I119" s="23">
        <v>0</v>
      </c>
      <c r="J119" s="23">
        <v>0</v>
      </c>
      <c r="K119" s="23">
        <v>0</v>
      </c>
      <c r="L119" s="24">
        <v>250</v>
      </c>
      <c r="M119" s="24">
        <v>54</v>
      </c>
      <c r="N119" s="24">
        <v>500</v>
      </c>
      <c r="O119" s="23">
        <v>0</v>
      </c>
      <c r="P119" s="23">
        <v>0</v>
      </c>
      <c r="Q119" s="23">
        <v>0</v>
      </c>
      <c r="R119" s="24">
        <v>0</v>
      </c>
      <c r="S119" s="24">
        <v>0</v>
      </c>
      <c r="T119" s="24">
        <v>0</v>
      </c>
      <c r="U119" s="23">
        <v>90</v>
      </c>
      <c r="V119" s="23">
        <v>0</v>
      </c>
      <c r="W119" s="23">
        <v>180</v>
      </c>
      <c r="X119" s="24">
        <v>90</v>
      </c>
      <c r="Y119" s="24">
        <v>316</v>
      </c>
      <c r="Z119" s="24">
        <v>180</v>
      </c>
      <c r="AA119" s="23">
        <v>80</v>
      </c>
      <c r="AB119" s="23">
        <v>104</v>
      </c>
      <c r="AC119" s="23">
        <v>160</v>
      </c>
      <c r="AD119" s="24">
        <v>250</v>
      </c>
      <c r="AE119" s="24">
        <v>25</v>
      </c>
      <c r="AF119" s="24">
        <v>500</v>
      </c>
      <c r="AG119" s="25">
        <f>VLOOKUP(A119,'[1]15 MAPA DE LEITO (USO CAF)'!$D$2:$I$948,6,0)</f>
        <v>0</v>
      </c>
      <c r="AH119" s="25">
        <f>VLOOKUP(A119,[2]taxaOcupacaoCOVID19_CAF_2021_6_!$E$4:$O$916,11,0)</f>
        <v>0</v>
      </c>
      <c r="AI119" s="26" t="e">
        <f>VLOOKUP(A119,[2]taxaOcupacaoCOVID19_CAF_2021_6_!$E$4:$Q$916,13,0)</f>
        <v>#DIV/0!</v>
      </c>
      <c r="AJ119" s="25">
        <f t="shared" si="32"/>
        <v>0</v>
      </c>
      <c r="AK119" s="20">
        <f t="shared" ref="AK119" si="40">AJ119</f>
        <v>0</v>
      </c>
      <c r="AM119" s="27">
        <f t="shared" si="31"/>
        <v>8.7605257717147153E-4</v>
      </c>
      <c r="AN119" s="9">
        <f t="shared" si="34"/>
        <v>87.605257717147154</v>
      </c>
      <c r="AO119" s="5">
        <v>10</v>
      </c>
      <c r="AP119" s="5">
        <f t="shared" si="35"/>
        <v>90</v>
      </c>
      <c r="AR119" s="7">
        <f t="shared" si="36"/>
        <v>410</v>
      </c>
      <c r="AS119" s="42">
        <f t="shared" si="24"/>
        <v>9</v>
      </c>
      <c r="AT119" s="5">
        <f>VLOOKUP(G119,'[3]GRADE ATRACURIO 5mL'!$G$6:$AP$374,36,0)</f>
        <v>90</v>
      </c>
      <c r="AU119" s="5" t="b">
        <f t="shared" si="25"/>
        <v>1</v>
      </c>
    </row>
    <row r="120" spans="1:47" ht="63.75" x14ac:dyDescent="0.25">
      <c r="A120" s="20">
        <v>7992890</v>
      </c>
      <c r="B120" s="20">
        <v>68311216000373</v>
      </c>
      <c r="C120" s="21" t="s">
        <v>324</v>
      </c>
      <c r="D120" s="22" t="s">
        <v>48</v>
      </c>
      <c r="E120" s="22" t="s">
        <v>93</v>
      </c>
      <c r="F120" s="22" t="s">
        <v>189</v>
      </c>
      <c r="G120" s="22">
        <v>2138</v>
      </c>
      <c r="H120" s="22" t="s">
        <v>190</v>
      </c>
      <c r="I120" s="23">
        <v>10000</v>
      </c>
      <c r="J120" s="23">
        <v>665</v>
      </c>
      <c r="K120" s="23">
        <v>20000</v>
      </c>
      <c r="L120" s="24">
        <v>5000</v>
      </c>
      <c r="M120" s="24">
        <v>360</v>
      </c>
      <c r="N120" s="24">
        <v>10000</v>
      </c>
      <c r="O120" s="23">
        <v>12000</v>
      </c>
      <c r="P120" s="23">
        <v>0</v>
      </c>
      <c r="Q120" s="23">
        <v>24000</v>
      </c>
      <c r="R120" s="24">
        <v>6000</v>
      </c>
      <c r="S120" s="24">
        <v>0</v>
      </c>
      <c r="T120" s="24">
        <v>12000</v>
      </c>
      <c r="U120" s="23">
        <v>12000</v>
      </c>
      <c r="V120" s="23">
        <v>0</v>
      </c>
      <c r="W120" s="23">
        <v>24000</v>
      </c>
      <c r="X120" s="24">
        <v>12000</v>
      </c>
      <c r="Y120" s="24">
        <v>2</v>
      </c>
      <c r="Z120" s="24">
        <v>24000</v>
      </c>
      <c r="AA120" s="23">
        <v>15000</v>
      </c>
      <c r="AB120" s="23">
        <v>426</v>
      </c>
      <c r="AC120" s="23">
        <v>30000</v>
      </c>
      <c r="AD120" s="24">
        <v>12000</v>
      </c>
      <c r="AE120" s="24">
        <v>1830</v>
      </c>
      <c r="AF120" s="24">
        <v>24000</v>
      </c>
      <c r="AG120" s="25">
        <f>VLOOKUP(A120,'[1]15 MAPA DE LEITO (USO CAF)'!$D$2:$I$948,6,0)</f>
        <v>15</v>
      </c>
      <c r="AH120" s="25">
        <f>VLOOKUP(A120,[2]taxaOcupacaoCOVID19_CAF_2021_6_!$E$4:$O$916,11,0)</f>
        <v>25</v>
      </c>
      <c r="AI120" s="26">
        <f>VLOOKUP(A120,[2]taxaOcupacaoCOVID19_CAF_2021_6_!$E$4:$Q$916,13,0)</f>
        <v>0.96</v>
      </c>
      <c r="AJ120" s="25">
        <f t="shared" si="32"/>
        <v>25</v>
      </c>
      <c r="AK120" s="20">
        <f t="shared" si="37"/>
        <v>24</v>
      </c>
      <c r="AM120" s="27">
        <f t="shared" si="31"/>
        <v>1.7521051543429429E-2</v>
      </c>
      <c r="AN120" s="9">
        <f t="shared" si="34"/>
        <v>1752.105154342943</v>
      </c>
      <c r="AO120" s="5">
        <v>10</v>
      </c>
      <c r="AP120" s="5">
        <f t="shared" si="35"/>
        <v>1750</v>
      </c>
      <c r="AR120" s="7">
        <f t="shared" si="36"/>
        <v>8250</v>
      </c>
      <c r="AS120" s="42">
        <f t="shared" si="24"/>
        <v>175</v>
      </c>
      <c r="AT120" s="5">
        <f>VLOOKUP(G120,'[3]GRADE ATRACURIO 5mL'!$G$6:$AP$374,36,0)</f>
        <v>1750</v>
      </c>
      <c r="AU120" s="5" t="b">
        <f t="shared" si="25"/>
        <v>1</v>
      </c>
    </row>
    <row r="121" spans="1:47" ht="25.5" x14ac:dyDescent="0.25">
      <c r="A121" s="20">
        <v>9208127</v>
      </c>
      <c r="B121" s="20">
        <v>15532870000189</v>
      </c>
      <c r="C121" s="21" t="s">
        <v>325</v>
      </c>
      <c r="D121" s="22" t="s">
        <v>86</v>
      </c>
      <c r="E121" s="22" t="s">
        <v>326</v>
      </c>
      <c r="F121" s="22" t="s">
        <v>189</v>
      </c>
      <c r="G121" s="22">
        <v>2734</v>
      </c>
      <c r="H121" s="22" t="s">
        <v>190</v>
      </c>
      <c r="I121" s="23">
        <v>1250</v>
      </c>
      <c r="J121" s="23">
        <v>0</v>
      </c>
      <c r="K121" s="23">
        <v>1500</v>
      </c>
      <c r="L121" s="24">
        <v>1250</v>
      </c>
      <c r="M121" s="24">
        <v>0</v>
      </c>
      <c r="N121" s="24">
        <v>1000</v>
      </c>
      <c r="O121" s="23">
        <v>0</v>
      </c>
      <c r="P121" s="23">
        <v>0</v>
      </c>
      <c r="Q121" s="23">
        <v>0</v>
      </c>
      <c r="R121" s="24">
        <v>0</v>
      </c>
      <c r="S121" s="24">
        <v>0</v>
      </c>
      <c r="T121" s="24">
        <v>0</v>
      </c>
      <c r="U121" s="23">
        <v>1250</v>
      </c>
      <c r="V121" s="23">
        <v>0</v>
      </c>
      <c r="W121" s="23">
        <v>2500</v>
      </c>
      <c r="X121" s="24">
        <v>1250</v>
      </c>
      <c r="Y121" s="24">
        <v>0</v>
      </c>
      <c r="Z121" s="24">
        <v>1000</v>
      </c>
      <c r="AA121" s="23">
        <v>1250</v>
      </c>
      <c r="AB121" s="23">
        <v>0</v>
      </c>
      <c r="AC121" s="23">
        <v>1500</v>
      </c>
      <c r="AD121" s="24">
        <v>1250</v>
      </c>
      <c r="AE121" s="24">
        <v>0</v>
      </c>
      <c r="AF121" s="24">
        <v>2500</v>
      </c>
      <c r="AG121" s="25">
        <f>VLOOKUP(A121,'[1]15 MAPA DE LEITO (USO CAF)'!$D$2:$I$948,6,0)</f>
        <v>0</v>
      </c>
      <c r="AH121" s="25">
        <f>VLOOKUP(A121,[2]taxaOcupacaoCOVID19_CAF_2021_6_!$E$4:$O$916,11,0)</f>
        <v>5</v>
      </c>
      <c r="AI121" s="26">
        <f>VLOOKUP(A121,[2]taxaOcupacaoCOVID19_CAF_2021_6_!$E$4:$Q$916,13,0)</f>
        <v>0.8</v>
      </c>
      <c r="AJ121" s="25">
        <f t="shared" si="32"/>
        <v>5</v>
      </c>
      <c r="AK121" s="20">
        <f t="shared" si="37"/>
        <v>4</v>
      </c>
      <c r="AM121" s="27">
        <f t="shared" si="31"/>
        <v>1.7521051543429431E-3</v>
      </c>
      <c r="AN121" s="9">
        <f t="shared" si="34"/>
        <v>175.21051543429431</v>
      </c>
      <c r="AO121" s="5">
        <v>10</v>
      </c>
      <c r="AP121" s="5">
        <f t="shared" si="35"/>
        <v>180</v>
      </c>
      <c r="AR121" s="7">
        <f t="shared" si="36"/>
        <v>820</v>
      </c>
      <c r="AS121" s="42">
        <f t="shared" si="24"/>
        <v>18</v>
      </c>
      <c r="AT121" s="5">
        <f>VLOOKUP(G121,'[3]GRADE ATRACURIO 5mL'!$G$6:$AP$374,36,0)</f>
        <v>180</v>
      </c>
      <c r="AU121" s="5" t="b">
        <f t="shared" si="25"/>
        <v>1</v>
      </c>
    </row>
    <row r="122" spans="1:47" ht="51" x14ac:dyDescent="0.25">
      <c r="A122" s="20">
        <v>9439897</v>
      </c>
      <c r="B122" s="20">
        <v>46352746000165</v>
      </c>
      <c r="C122" s="21" t="s">
        <v>327</v>
      </c>
      <c r="D122" s="22" t="s">
        <v>86</v>
      </c>
      <c r="E122" s="22" t="s">
        <v>328</v>
      </c>
      <c r="F122" s="22" t="s">
        <v>189</v>
      </c>
      <c r="G122" s="22">
        <v>2505</v>
      </c>
      <c r="H122" s="22" t="s">
        <v>190</v>
      </c>
      <c r="I122" s="23">
        <v>0</v>
      </c>
      <c r="J122" s="23">
        <v>0</v>
      </c>
      <c r="K122" s="23">
        <v>0</v>
      </c>
      <c r="L122" s="24">
        <v>0</v>
      </c>
      <c r="M122" s="24">
        <v>0</v>
      </c>
      <c r="N122" s="24">
        <v>150</v>
      </c>
      <c r="O122" s="23">
        <v>0</v>
      </c>
      <c r="P122" s="23">
        <v>0</v>
      </c>
      <c r="Q122" s="23">
        <v>0</v>
      </c>
      <c r="R122" s="24">
        <v>0</v>
      </c>
      <c r="S122" s="24">
        <v>0</v>
      </c>
      <c r="T122" s="24">
        <v>0</v>
      </c>
      <c r="U122" s="23">
        <v>150</v>
      </c>
      <c r="V122" s="23">
        <v>40</v>
      </c>
      <c r="W122" s="23">
        <v>300</v>
      </c>
      <c r="X122" s="24">
        <v>0</v>
      </c>
      <c r="Y122" s="24">
        <v>0</v>
      </c>
      <c r="Z122" s="24">
        <v>0</v>
      </c>
      <c r="AA122" s="23">
        <v>0</v>
      </c>
      <c r="AB122" s="23">
        <v>0</v>
      </c>
      <c r="AC122" s="23">
        <v>250</v>
      </c>
      <c r="AD122" s="24">
        <v>0</v>
      </c>
      <c r="AE122" s="24">
        <v>0</v>
      </c>
      <c r="AF122" s="24">
        <v>150</v>
      </c>
      <c r="AG122" s="25">
        <f>VLOOKUP(A122,'[1]15 MAPA DE LEITO (USO CAF)'!$D$2:$I$948,6,0)</f>
        <v>2</v>
      </c>
      <c r="AH122" s="25">
        <f>VLOOKUP(A122,[2]taxaOcupacaoCOVID19_CAF_2021_6_!$E$4:$O$916,11,0)</f>
        <v>0</v>
      </c>
      <c r="AI122" s="26" t="e">
        <f>VLOOKUP(A122,[2]taxaOcupacaoCOVID19_CAF_2021_6_!$E$4:$Q$916,13,0)</f>
        <v>#DIV/0!</v>
      </c>
      <c r="AJ122" s="25">
        <f t="shared" si="32"/>
        <v>2</v>
      </c>
      <c r="AK122" s="20">
        <f t="shared" ref="AK122" si="41">AJ122</f>
        <v>2</v>
      </c>
      <c r="AM122" s="27">
        <f t="shared" si="31"/>
        <v>2.6281577315144148E-4</v>
      </c>
      <c r="AN122" s="9">
        <f t="shared" si="34"/>
        <v>26.281577315144148</v>
      </c>
      <c r="AO122" s="5">
        <v>10</v>
      </c>
      <c r="AP122" s="5">
        <f t="shared" si="35"/>
        <v>30</v>
      </c>
      <c r="AR122" s="7">
        <f t="shared" si="36"/>
        <v>120</v>
      </c>
      <c r="AS122" s="42">
        <f t="shared" si="24"/>
        <v>3</v>
      </c>
      <c r="AT122" s="5">
        <f>VLOOKUP(G122,'[3]GRADE ATRACURIO 5mL'!$G$6:$AP$374,36,0)</f>
        <v>30</v>
      </c>
      <c r="AU122" s="5" t="b">
        <f t="shared" si="25"/>
        <v>1</v>
      </c>
    </row>
    <row r="123" spans="1:47" ht="51" x14ac:dyDescent="0.25">
      <c r="A123" s="20">
        <v>9465464</v>
      </c>
      <c r="B123" s="20">
        <v>46392148005936</v>
      </c>
      <c r="C123" s="21" t="s">
        <v>329</v>
      </c>
      <c r="D123" s="22" t="s">
        <v>48</v>
      </c>
      <c r="E123" s="22" t="s">
        <v>52</v>
      </c>
      <c r="F123" s="22" t="s">
        <v>189</v>
      </c>
      <c r="G123" s="22">
        <v>2039</v>
      </c>
      <c r="H123" s="22" t="s">
        <v>190</v>
      </c>
      <c r="I123" s="23">
        <v>2500</v>
      </c>
      <c r="J123" s="23">
        <v>0</v>
      </c>
      <c r="K123" s="23">
        <v>5000</v>
      </c>
      <c r="L123" s="24">
        <v>1250</v>
      </c>
      <c r="M123" s="24">
        <v>0</v>
      </c>
      <c r="N123" s="24">
        <v>2500</v>
      </c>
      <c r="O123" s="23">
        <v>4165</v>
      </c>
      <c r="P123" s="23">
        <v>0</v>
      </c>
      <c r="Q123" s="23">
        <v>8330</v>
      </c>
      <c r="R123" s="24">
        <v>2080</v>
      </c>
      <c r="S123" s="24">
        <v>0</v>
      </c>
      <c r="T123" s="24">
        <v>4160</v>
      </c>
      <c r="U123" s="23">
        <v>18060</v>
      </c>
      <c r="V123" s="23">
        <v>440</v>
      </c>
      <c r="W123" s="23">
        <v>30904</v>
      </c>
      <c r="X123" s="24">
        <v>6463</v>
      </c>
      <c r="Y123" s="24">
        <v>0</v>
      </c>
      <c r="Z123" s="24">
        <v>5200</v>
      </c>
      <c r="AA123" s="23">
        <v>13500</v>
      </c>
      <c r="AB123" s="23">
        <v>1159</v>
      </c>
      <c r="AC123" s="23">
        <v>25854</v>
      </c>
      <c r="AD123" s="24">
        <v>4972</v>
      </c>
      <c r="AE123" s="24">
        <v>668</v>
      </c>
      <c r="AF123" s="24">
        <v>9944</v>
      </c>
      <c r="AG123" s="25">
        <f>VLOOKUP(A123,'[1]15 MAPA DE LEITO (USO CAF)'!$D$2:$I$948,6,0)</f>
        <v>169</v>
      </c>
      <c r="AH123" s="25">
        <f>VLOOKUP(A123,[2]taxaOcupacaoCOVID19_CAF_2021_6_!$E$4:$O$916,11,0)</f>
        <v>169</v>
      </c>
      <c r="AI123" s="26">
        <f>VLOOKUP(A123,[2]taxaOcupacaoCOVID19_CAF_2021_6_!$E$4:$Q$916,13,0)</f>
        <v>0.78698224852071008</v>
      </c>
      <c r="AJ123" s="25">
        <f t="shared" si="32"/>
        <v>169</v>
      </c>
      <c r="AK123" s="20">
        <f t="shared" si="37"/>
        <v>133</v>
      </c>
      <c r="AM123" s="27">
        <f t="shared" si="31"/>
        <v>4.3802628858573573E-3</v>
      </c>
      <c r="AN123" s="9">
        <f t="shared" si="34"/>
        <v>438.02628858573576</v>
      </c>
      <c r="AO123" s="5">
        <v>10</v>
      </c>
      <c r="AP123" s="5">
        <f t="shared" si="35"/>
        <v>440</v>
      </c>
      <c r="AR123" s="7">
        <f t="shared" si="36"/>
        <v>2060</v>
      </c>
      <c r="AS123" s="42">
        <f t="shared" si="24"/>
        <v>44</v>
      </c>
      <c r="AT123" s="5">
        <f>VLOOKUP(G123,'[3]GRADE ATRACURIO 5mL'!$G$6:$AP$374,36,0)</f>
        <v>440</v>
      </c>
      <c r="AU123" s="5" t="b">
        <f t="shared" si="25"/>
        <v>1</v>
      </c>
    </row>
    <row r="124" spans="1:47" ht="38.25" x14ac:dyDescent="0.25">
      <c r="A124" s="20">
        <v>9536248</v>
      </c>
      <c r="B124" s="20">
        <v>46316600000164</v>
      </c>
      <c r="C124" s="21" t="s">
        <v>330</v>
      </c>
      <c r="D124" s="22" t="s">
        <v>48</v>
      </c>
      <c r="E124" s="22" t="s">
        <v>111</v>
      </c>
      <c r="F124" s="22" t="s">
        <v>189</v>
      </c>
      <c r="G124" s="22">
        <v>2711</v>
      </c>
      <c r="H124" s="22" t="s">
        <v>190</v>
      </c>
      <c r="I124" s="23">
        <v>6000</v>
      </c>
      <c r="J124" s="23">
        <v>0</v>
      </c>
      <c r="K124" s="23">
        <v>12000</v>
      </c>
      <c r="L124" s="24">
        <v>3000</v>
      </c>
      <c r="M124" s="24">
        <v>0</v>
      </c>
      <c r="N124" s="24">
        <v>6000</v>
      </c>
      <c r="O124" s="23">
        <v>5000</v>
      </c>
      <c r="P124" s="23">
        <v>0</v>
      </c>
      <c r="Q124" s="23">
        <v>10000</v>
      </c>
      <c r="R124" s="24">
        <v>2500</v>
      </c>
      <c r="S124" s="24">
        <v>0</v>
      </c>
      <c r="T124" s="24">
        <v>5000</v>
      </c>
      <c r="U124" s="23">
        <v>2000</v>
      </c>
      <c r="V124" s="23">
        <v>0</v>
      </c>
      <c r="W124" s="23">
        <v>4000</v>
      </c>
      <c r="X124" s="24">
        <v>600</v>
      </c>
      <c r="Y124" s="24">
        <v>0</v>
      </c>
      <c r="Z124" s="24">
        <v>1200</v>
      </c>
      <c r="AA124" s="23">
        <v>1200</v>
      </c>
      <c r="AB124" s="23">
        <v>0</v>
      </c>
      <c r="AC124" s="23">
        <v>2400</v>
      </c>
      <c r="AD124" s="24">
        <v>2400</v>
      </c>
      <c r="AE124" s="24">
        <v>0</v>
      </c>
      <c r="AF124" s="24">
        <v>4800</v>
      </c>
      <c r="AG124" s="25">
        <f>VLOOKUP(A124,'[1]15 MAPA DE LEITO (USO CAF)'!$D$2:$I$948,6,0)</f>
        <v>3</v>
      </c>
      <c r="AH124" s="25">
        <f>VLOOKUP(A124,[2]taxaOcupacaoCOVID19_CAF_2021_6_!$E$4:$O$916,11,0)</f>
        <v>3</v>
      </c>
      <c r="AI124" s="26">
        <f>VLOOKUP(A124,[2]taxaOcupacaoCOVID19_CAF_2021_6_!$E$4:$Q$916,13,0)</f>
        <v>0</v>
      </c>
      <c r="AJ124" s="25">
        <f t="shared" si="32"/>
        <v>3</v>
      </c>
      <c r="AK124" s="20">
        <f t="shared" si="37"/>
        <v>0</v>
      </c>
      <c r="AM124" s="27">
        <f t="shared" si="31"/>
        <v>1.0512630926057658E-2</v>
      </c>
      <c r="AN124" s="9">
        <f t="shared" si="34"/>
        <v>1051.2630926057657</v>
      </c>
      <c r="AO124" s="5">
        <v>10</v>
      </c>
      <c r="AP124" s="5">
        <f t="shared" si="35"/>
        <v>1050</v>
      </c>
      <c r="AR124" s="7">
        <f t="shared" si="36"/>
        <v>4950</v>
      </c>
      <c r="AS124" s="42">
        <f t="shared" si="24"/>
        <v>105</v>
      </c>
      <c r="AT124" s="5">
        <f>VLOOKUP(G124,'[3]GRADE ATRACURIO 5mL'!$G$6:$AP$374,36,0)</f>
        <v>1050</v>
      </c>
      <c r="AU124" s="5" t="b">
        <f t="shared" si="25"/>
        <v>1</v>
      </c>
    </row>
    <row r="125" spans="1:47" ht="38.25" x14ac:dyDescent="0.25">
      <c r="A125" s="20">
        <v>2022648</v>
      </c>
      <c r="B125" s="20">
        <v>46045290000190</v>
      </c>
      <c r="C125" s="21" t="s">
        <v>333</v>
      </c>
      <c r="D125" s="22" t="s">
        <v>86</v>
      </c>
      <c r="E125" s="22" t="s">
        <v>86</v>
      </c>
      <c r="F125" s="22" t="s">
        <v>189</v>
      </c>
      <c r="G125" s="22">
        <v>1959</v>
      </c>
      <c r="H125" s="22" t="s">
        <v>154</v>
      </c>
      <c r="I125" s="23">
        <v>1313</v>
      </c>
      <c r="J125" s="23">
        <v>355</v>
      </c>
      <c r="K125" s="23">
        <v>1523</v>
      </c>
      <c r="L125" s="24">
        <v>1877</v>
      </c>
      <c r="M125" s="24">
        <v>110</v>
      </c>
      <c r="N125" s="24">
        <v>3392</v>
      </c>
      <c r="O125" s="23">
        <v>2000</v>
      </c>
      <c r="P125" s="23">
        <v>57</v>
      </c>
      <c r="Q125" s="23">
        <v>1490</v>
      </c>
      <c r="R125" s="24">
        <v>0</v>
      </c>
      <c r="S125" s="24">
        <v>0</v>
      </c>
      <c r="T125" s="24">
        <v>0</v>
      </c>
      <c r="U125" s="23">
        <v>6071</v>
      </c>
      <c r="V125" s="23">
        <v>557</v>
      </c>
      <c r="W125" s="23">
        <v>9161</v>
      </c>
      <c r="X125" s="24">
        <v>0</v>
      </c>
      <c r="Y125" s="24">
        <v>0</v>
      </c>
      <c r="Z125" s="24">
        <v>0</v>
      </c>
      <c r="AA125" s="23">
        <v>1157</v>
      </c>
      <c r="AB125" s="23">
        <v>539</v>
      </c>
      <c r="AC125" s="23">
        <v>1582</v>
      </c>
      <c r="AD125" s="24">
        <v>2609</v>
      </c>
      <c r="AE125" s="24">
        <v>304</v>
      </c>
      <c r="AF125" s="24">
        <v>5220</v>
      </c>
      <c r="AG125" s="25">
        <f>VLOOKUP(A125,'[1]15 MAPA DE LEITO (USO CAF)'!$D$2:$I$948,6,0)</f>
        <v>0</v>
      </c>
      <c r="AH125" s="25">
        <f>VLOOKUP(A125,[2]taxaOcupacaoCOVID19_CAF_2021_6_!$E$4:$O$916,11,0)</f>
        <v>27</v>
      </c>
      <c r="AI125" s="26">
        <f>VLOOKUP(A125,[2]taxaOcupacaoCOVID19_CAF_2021_6_!$E$4:$Q$916,13,0)</f>
        <v>0.81481481481481477</v>
      </c>
      <c r="AJ125" s="25">
        <f t="shared" si="32"/>
        <v>27</v>
      </c>
      <c r="AK125" s="20">
        <f t="shared" si="37"/>
        <v>22</v>
      </c>
      <c r="AM125" s="27">
        <f t="shared" si="31"/>
        <v>5.9431406835312632E-3</v>
      </c>
      <c r="AN125" s="9">
        <f t="shared" si="34"/>
        <v>594.31406835312634</v>
      </c>
      <c r="AO125" s="5">
        <v>10</v>
      </c>
      <c r="AP125" s="5">
        <f t="shared" si="35"/>
        <v>590</v>
      </c>
      <c r="AR125" s="7">
        <f t="shared" si="36"/>
        <v>2802</v>
      </c>
      <c r="AS125" s="42">
        <f t="shared" si="24"/>
        <v>59</v>
      </c>
      <c r="AT125" s="5">
        <f>VLOOKUP(G125,'[3]GRADE ATRACURIO 5mL'!$G$6:$AP$374,36,0)</f>
        <v>590</v>
      </c>
      <c r="AU125" s="5" t="b">
        <f t="shared" si="25"/>
        <v>1</v>
      </c>
    </row>
    <row r="126" spans="1:47" ht="38.25" x14ac:dyDescent="0.25">
      <c r="A126" s="20">
        <v>2023016</v>
      </c>
      <c r="B126" s="20">
        <v>45968716000115</v>
      </c>
      <c r="C126" s="21" t="s">
        <v>334</v>
      </c>
      <c r="D126" s="22" t="s">
        <v>113</v>
      </c>
      <c r="E126" s="22" t="s">
        <v>335</v>
      </c>
      <c r="F126" s="22" t="s">
        <v>189</v>
      </c>
      <c r="G126" s="22">
        <v>1955</v>
      </c>
      <c r="H126" s="22" t="s">
        <v>154</v>
      </c>
      <c r="I126" s="23">
        <v>0</v>
      </c>
      <c r="J126" s="23">
        <v>0</v>
      </c>
      <c r="K126" s="23">
        <v>0</v>
      </c>
      <c r="L126" s="24">
        <v>2000</v>
      </c>
      <c r="M126" s="24">
        <v>50</v>
      </c>
      <c r="N126" s="24">
        <v>4000</v>
      </c>
      <c r="O126" s="23">
        <v>1000</v>
      </c>
      <c r="P126" s="23">
        <v>100</v>
      </c>
      <c r="Q126" s="23">
        <v>2000</v>
      </c>
      <c r="R126" s="24">
        <v>0</v>
      </c>
      <c r="S126" s="24">
        <v>0</v>
      </c>
      <c r="T126" s="24">
        <v>0</v>
      </c>
      <c r="U126" s="23">
        <v>1500</v>
      </c>
      <c r="V126" s="23">
        <v>13</v>
      </c>
      <c r="W126" s="23">
        <v>3000</v>
      </c>
      <c r="X126" s="24">
        <v>0</v>
      </c>
      <c r="Y126" s="24">
        <v>0</v>
      </c>
      <c r="Z126" s="24">
        <v>0</v>
      </c>
      <c r="AA126" s="23">
        <v>1000</v>
      </c>
      <c r="AB126" s="23">
        <v>300</v>
      </c>
      <c r="AC126" s="23">
        <v>2000</v>
      </c>
      <c r="AD126" s="24">
        <v>1000</v>
      </c>
      <c r="AE126" s="24">
        <v>0</v>
      </c>
      <c r="AF126" s="24">
        <v>2000</v>
      </c>
      <c r="AG126" s="25">
        <f>VLOOKUP(A126,'[1]15 MAPA DE LEITO (USO CAF)'!$D$2:$I$948,6,0)</f>
        <v>11</v>
      </c>
      <c r="AH126" s="25">
        <f>VLOOKUP(A126,[2]taxaOcupacaoCOVID19_CAF_2021_6_!$E$4:$O$916,11,0)</f>
        <v>11</v>
      </c>
      <c r="AI126" s="26">
        <f>VLOOKUP(A126,[2]taxaOcupacaoCOVID19_CAF_2021_6_!$E$4:$Q$916,13,0)</f>
        <v>0.81818181818181823</v>
      </c>
      <c r="AJ126" s="25">
        <f t="shared" si="32"/>
        <v>11</v>
      </c>
      <c r="AK126" s="20">
        <f t="shared" si="37"/>
        <v>9</v>
      </c>
      <c r="AM126" s="27">
        <f t="shared" si="31"/>
        <v>7.0084206173717722E-3</v>
      </c>
      <c r="AN126" s="9">
        <f t="shared" si="34"/>
        <v>700.84206173717723</v>
      </c>
      <c r="AO126" s="5">
        <v>10</v>
      </c>
      <c r="AP126" s="5">
        <f t="shared" si="35"/>
        <v>700</v>
      </c>
      <c r="AR126" s="7">
        <f t="shared" si="36"/>
        <v>3300</v>
      </c>
      <c r="AS126" s="42">
        <f t="shared" si="24"/>
        <v>70</v>
      </c>
      <c r="AT126" s="5">
        <f>VLOOKUP(G126,'[3]GRADE ATRACURIO 5mL'!$G$6:$AP$374,36,0)</f>
        <v>700</v>
      </c>
      <c r="AU126" s="5" t="b">
        <f t="shared" si="25"/>
        <v>1</v>
      </c>
    </row>
    <row r="127" spans="1:47" ht="38.25" x14ac:dyDescent="0.25">
      <c r="A127" s="20">
        <v>2023709</v>
      </c>
      <c r="B127" s="20">
        <v>50119585000131</v>
      </c>
      <c r="C127" s="21" t="s">
        <v>336</v>
      </c>
      <c r="D127" s="22" t="s">
        <v>86</v>
      </c>
      <c r="E127" s="22" t="s">
        <v>337</v>
      </c>
      <c r="F127" s="22" t="s">
        <v>189</v>
      </c>
      <c r="G127" s="22">
        <v>2094</v>
      </c>
      <c r="H127" s="22" t="s">
        <v>154</v>
      </c>
      <c r="I127" s="23">
        <v>4000</v>
      </c>
      <c r="J127" s="23">
        <v>275</v>
      </c>
      <c r="K127" s="23">
        <v>8000</v>
      </c>
      <c r="L127" s="24">
        <v>2000</v>
      </c>
      <c r="M127" s="24">
        <v>147</v>
      </c>
      <c r="N127" s="24">
        <v>4000</v>
      </c>
      <c r="O127" s="23">
        <v>50</v>
      </c>
      <c r="P127" s="23">
        <v>0</v>
      </c>
      <c r="Q127" s="23">
        <v>200</v>
      </c>
      <c r="R127" s="24">
        <v>0</v>
      </c>
      <c r="S127" s="24">
        <v>0</v>
      </c>
      <c r="T127" s="24">
        <v>0</v>
      </c>
      <c r="U127" s="23">
        <v>6500</v>
      </c>
      <c r="V127" s="23">
        <v>260</v>
      </c>
      <c r="W127" s="23">
        <v>13000</v>
      </c>
      <c r="X127" s="24">
        <v>0</v>
      </c>
      <c r="Y127" s="24">
        <v>0</v>
      </c>
      <c r="Z127" s="24">
        <v>0</v>
      </c>
      <c r="AA127" s="23">
        <v>2700</v>
      </c>
      <c r="AB127" s="23">
        <v>0</v>
      </c>
      <c r="AC127" s="23">
        <v>5400</v>
      </c>
      <c r="AD127" s="24">
        <v>550</v>
      </c>
      <c r="AE127" s="24">
        <v>193</v>
      </c>
      <c r="AF127" s="24">
        <v>1100</v>
      </c>
      <c r="AG127" s="25">
        <f>VLOOKUP(A127,'[1]15 MAPA DE LEITO (USO CAF)'!$D$2:$I$948,6,0)</f>
        <v>0</v>
      </c>
      <c r="AH127" s="25">
        <f>VLOOKUP(A127,[2]taxaOcupacaoCOVID19_CAF_2021_6_!$E$4:$O$916,11,0)</f>
        <v>22</v>
      </c>
      <c r="AI127" s="26">
        <f>VLOOKUP(A127,[2]taxaOcupacaoCOVID19_CAF_2021_6_!$E$4:$Q$916,13,0)</f>
        <v>0.90909090909090906</v>
      </c>
      <c r="AJ127" s="25">
        <f t="shared" si="32"/>
        <v>22</v>
      </c>
      <c r="AK127" s="20">
        <f t="shared" si="37"/>
        <v>20</v>
      </c>
      <c r="AM127" s="27">
        <f t="shared" si="31"/>
        <v>7.0084206173717722E-3</v>
      </c>
      <c r="AN127" s="9">
        <f t="shared" si="34"/>
        <v>700.84206173717723</v>
      </c>
      <c r="AO127" s="5">
        <v>10</v>
      </c>
      <c r="AP127" s="5">
        <f t="shared" si="35"/>
        <v>700</v>
      </c>
      <c r="AR127" s="7">
        <f t="shared" si="36"/>
        <v>3300</v>
      </c>
      <c r="AS127" s="42">
        <f t="shared" si="24"/>
        <v>70</v>
      </c>
      <c r="AT127" s="5">
        <f>VLOOKUP(G127,'[3]GRADE ATRACURIO 5mL'!$G$6:$AP$374,36,0)</f>
        <v>700</v>
      </c>
      <c r="AU127" s="5" t="b">
        <f t="shared" si="25"/>
        <v>1</v>
      </c>
    </row>
    <row r="128" spans="1:47" ht="38.25" x14ac:dyDescent="0.25">
      <c r="A128" s="20">
        <v>2025477</v>
      </c>
      <c r="B128" s="20">
        <v>56896368000134</v>
      </c>
      <c r="C128" s="21" t="s">
        <v>338</v>
      </c>
      <c r="D128" s="22" t="s">
        <v>113</v>
      </c>
      <c r="E128" s="22" t="s">
        <v>339</v>
      </c>
      <c r="F128" s="22" t="s">
        <v>189</v>
      </c>
      <c r="G128" s="22">
        <v>1745</v>
      </c>
      <c r="H128" s="22" t="s">
        <v>154</v>
      </c>
      <c r="I128" s="23">
        <v>9750</v>
      </c>
      <c r="J128" s="23">
        <v>700</v>
      </c>
      <c r="K128" s="23">
        <v>19500</v>
      </c>
      <c r="L128" s="24">
        <v>4875</v>
      </c>
      <c r="M128" s="24">
        <v>0</v>
      </c>
      <c r="N128" s="24">
        <v>9750</v>
      </c>
      <c r="O128" s="23">
        <v>0</v>
      </c>
      <c r="P128" s="23">
        <v>0</v>
      </c>
      <c r="Q128" s="23">
        <v>0</v>
      </c>
      <c r="R128" s="24">
        <v>0</v>
      </c>
      <c r="S128" s="24">
        <v>0</v>
      </c>
      <c r="T128" s="24">
        <v>0</v>
      </c>
      <c r="U128" s="23">
        <v>6240</v>
      </c>
      <c r="V128" s="23">
        <v>0</v>
      </c>
      <c r="W128" s="23">
        <v>12480</v>
      </c>
      <c r="X128" s="24">
        <v>0</v>
      </c>
      <c r="Y128" s="24">
        <v>0</v>
      </c>
      <c r="Z128" s="24">
        <v>0</v>
      </c>
      <c r="AA128" s="23">
        <v>3900</v>
      </c>
      <c r="AB128" s="23">
        <v>0</v>
      </c>
      <c r="AC128" s="23">
        <v>7800</v>
      </c>
      <c r="AD128" s="24">
        <v>6240</v>
      </c>
      <c r="AE128" s="24">
        <v>1273</v>
      </c>
      <c r="AF128" s="24">
        <v>12480</v>
      </c>
      <c r="AG128" s="25">
        <f>VLOOKUP(A128,'[1]15 MAPA DE LEITO (USO CAF)'!$D$2:$I$948,6,0)</f>
        <v>16</v>
      </c>
      <c r="AH128" s="25">
        <f>VLOOKUP(A128,[2]taxaOcupacaoCOVID19_CAF_2021_6_!$E$4:$O$916,11,0)</f>
        <v>10</v>
      </c>
      <c r="AI128" s="26">
        <f>VLOOKUP(A128,[2]taxaOcupacaoCOVID19_CAF_2021_6_!$E$4:$Q$916,13,0)</f>
        <v>1</v>
      </c>
      <c r="AJ128" s="25">
        <f t="shared" si="32"/>
        <v>16</v>
      </c>
      <c r="AK128" s="20">
        <f t="shared" si="37"/>
        <v>16</v>
      </c>
      <c r="AM128" s="27">
        <f t="shared" si="31"/>
        <v>1.7083025254843693E-2</v>
      </c>
      <c r="AN128" s="9">
        <f t="shared" si="34"/>
        <v>1708.3025254843692</v>
      </c>
      <c r="AO128" s="5">
        <v>10</v>
      </c>
      <c r="AP128" s="5">
        <f t="shared" si="35"/>
        <v>1710</v>
      </c>
      <c r="AR128" s="7">
        <f t="shared" si="36"/>
        <v>8040</v>
      </c>
      <c r="AS128" s="42">
        <f t="shared" si="24"/>
        <v>171</v>
      </c>
      <c r="AT128" s="5">
        <f>VLOOKUP(G128,'[3]GRADE ATRACURIO 5mL'!$G$6:$AP$374,36,0)</f>
        <v>1710</v>
      </c>
      <c r="AU128" s="5" t="b">
        <f t="shared" si="25"/>
        <v>1</v>
      </c>
    </row>
    <row r="129" spans="1:47" ht="25.5" x14ac:dyDescent="0.25">
      <c r="A129" s="20">
        <v>2025752</v>
      </c>
      <c r="B129" s="20">
        <v>58198524000119</v>
      </c>
      <c r="C129" s="28" t="s">
        <v>340</v>
      </c>
      <c r="D129" s="22" t="s">
        <v>65</v>
      </c>
      <c r="E129" s="22" t="s">
        <v>66</v>
      </c>
      <c r="F129" s="22" t="s">
        <v>189</v>
      </c>
      <c r="G129" s="22">
        <v>2045</v>
      </c>
      <c r="H129" s="22" t="s">
        <v>154</v>
      </c>
      <c r="I129" s="23">
        <v>9000</v>
      </c>
      <c r="J129" s="23">
        <v>0</v>
      </c>
      <c r="K129" s="23">
        <v>18000</v>
      </c>
      <c r="L129" s="24">
        <v>7530</v>
      </c>
      <c r="M129" s="24">
        <v>7525</v>
      </c>
      <c r="N129" s="24">
        <v>7530</v>
      </c>
      <c r="O129" s="23">
        <v>5010</v>
      </c>
      <c r="P129" s="23">
        <v>3000</v>
      </c>
      <c r="Q129" s="23">
        <v>5010</v>
      </c>
      <c r="R129" s="24">
        <v>2580</v>
      </c>
      <c r="S129" s="24">
        <v>0</v>
      </c>
      <c r="T129" s="24">
        <v>5160</v>
      </c>
      <c r="U129" s="23">
        <v>2640</v>
      </c>
      <c r="V129" s="23">
        <v>3235</v>
      </c>
      <c r="W129" s="23">
        <v>5280</v>
      </c>
      <c r="X129" s="24">
        <v>3900</v>
      </c>
      <c r="Y129" s="24">
        <v>5984</v>
      </c>
      <c r="Z129" s="24">
        <v>3900</v>
      </c>
      <c r="AA129" s="23">
        <v>630</v>
      </c>
      <c r="AB129" s="23">
        <v>0</v>
      </c>
      <c r="AC129" s="23">
        <v>1260</v>
      </c>
      <c r="AD129" s="24">
        <v>4000</v>
      </c>
      <c r="AE129" s="24">
        <v>4255</v>
      </c>
      <c r="AF129" s="24">
        <v>4000</v>
      </c>
      <c r="AG129" s="25">
        <f>VLOOKUP(A129,'[1]15 MAPA DE LEITO (USO CAF)'!$D$2:$I$948,6,0)</f>
        <v>60</v>
      </c>
      <c r="AH129" s="25">
        <f>VLOOKUP(A129,[2]taxaOcupacaoCOVID19_CAF_2021_6_!$E$4:$O$916,11,0)</f>
        <v>20</v>
      </c>
      <c r="AI129" s="26">
        <f>VLOOKUP(A129,[2]taxaOcupacaoCOVID19_CAF_2021_6_!$E$4:$Q$916,13,0)</f>
        <v>0.65</v>
      </c>
      <c r="AJ129" s="25">
        <f t="shared" si="32"/>
        <v>60</v>
      </c>
      <c r="AK129" s="20">
        <f t="shared" si="37"/>
        <v>39</v>
      </c>
      <c r="AM129" s="27">
        <f t="shared" si="31"/>
        <v>1.3193351812202362E-2</v>
      </c>
      <c r="AN129" s="9">
        <f t="shared" si="34"/>
        <v>1319.3351812202361</v>
      </c>
      <c r="AO129" s="5">
        <v>10</v>
      </c>
      <c r="AP129" s="5">
        <f t="shared" si="35"/>
        <v>1320</v>
      </c>
      <c r="AR129" s="7">
        <f t="shared" si="36"/>
        <v>6210</v>
      </c>
      <c r="AS129" s="42">
        <f t="shared" si="24"/>
        <v>132</v>
      </c>
      <c r="AT129" s="5">
        <f>VLOOKUP(G129,'[3]GRADE ATRACURIO 5mL'!$G$6:$AP$374,36,0)</f>
        <v>1320</v>
      </c>
      <c r="AU129" s="5" t="b">
        <f t="shared" si="25"/>
        <v>1</v>
      </c>
    </row>
    <row r="130" spans="1:47" ht="51" x14ac:dyDescent="0.25">
      <c r="A130" s="20">
        <v>2028204</v>
      </c>
      <c r="B130" s="20">
        <v>52852100000140</v>
      </c>
      <c r="C130" s="21" t="s">
        <v>343</v>
      </c>
      <c r="D130" s="22" t="s">
        <v>113</v>
      </c>
      <c r="E130" s="22" t="s">
        <v>344</v>
      </c>
      <c r="F130" s="22" t="s">
        <v>189</v>
      </c>
      <c r="G130" s="22">
        <v>2015</v>
      </c>
      <c r="H130" s="22" t="s">
        <v>154</v>
      </c>
      <c r="I130" s="23">
        <v>2500</v>
      </c>
      <c r="J130" s="23">
        <v>1000</v>
      </c>
      <c r="K130" s="23">
        <v>5000</v>
      </c>
      <c r="L130" s="24">
        <v>300</v>
      </c>
      <c r="M130" s="24">
        <v>500</v>
      </c>
      <c r="N130" s="24">
        <v>600</v>
      </c>
      <c r="O130" s="23">
        <v>150</v>
      </c>
      <c r="P130" s="23">
        <v>1000</v>
      </c>
      <c r="Q130" s="23">
        <v>300</v>
      </c>
      <c r="R130" s="24">
        <v>0</v>
      </c>
      <c r="S130" s="24">
        <v>0</v>
      </c>
      <c r="T130" s="24">
        <v>0</v>
      </c>
      <c r="U130" s="23">
        <v>2500</v>
      </c>
      <c r="V130" s="23">
        <v>342</v>
      </c>
      <c r="W130" s="23">
        <v>5000</v>
      </c>
      <c r="X130" s="24">
        <v>150</v>
      </c>
      <c r="Y130" s="24">
        <v>500</v>
      </c>
      <c r="Z130" s="24">
        <v>300</v>
      </c>
      <c r="AA130" s="23">
        <v>0</v>
      </c>
      <c r="AB130" s="23">
        <v>0</v>
      </c>
      <c r="AC130" s="23">
        <v>0</v>
      </c>
      <c r="AD130" s="24">
        <v>30</v>
      </c>
      <c r="AE130" s="24">
        <v>400</v>
      </c>
      <c r="AF130" s="24">
        <v>60</v>
      </c>
      <c r="AG130" s="25">
        <f>VLOOKUP(A130,'[1]15 MAPA DE LEITO (USO CAF)'!$D$2:$I$948,6,0)</f>
        <v>0</v>
      </c>
      <c r="AH130" s="25">
        <f>VLOOKUP(A130,[2]taxaOcupacaoCOVID19_CAF_2021_6_!$E$4:$O$916,11,0)</f>
        <v>11</v>
      </c>
      <c r="AI130" s="26">
        <f>VLOOKUP(A130,[2]taxaOcupacaoCOVID19_CAF_2021_6_!$E$4:$Q$916,13,0)</f>
        <v>1</v>
      </c>
      <c r="AJ130" s="25">
        <f t="shared" si="32"/>
        <v>11</v>
      </c>
      <c r="AK130" s="20">
        <f t="shared" si="37"/>
        <v>11</v>
      </c>
      <c r="AM130" s="27">
        <f t="shared" si="31"/>
        <v>1.0512630926057659E-3</v>
      </c>
      <c r="AN130" s="9">
        <f t="shared" si="34"/>
        <v>105.12630926057659</v>
      </c>
      <c r="AO130" s="5">
        <v>10</v>
      </c>
      <c r="AP130" s="5">
        <f t="shared" si="35"/>
        <v>110</v>
      </c>
      <c r="AR130" s="7">
        <f t="shared" si="36"/>
        <v>490</v>
      </c>
      <c r="AS130" s="42">
        <f t="shared" si="24"/>
        <v>11</v>
      </c>
      <c r="AT130" s="5">
        <f>VLOOKUP(G130,'[3]GRADE ATRACURIO 5mL'!$G$6:$AP$374,36,0)</f>
        <v>110</v>
      </c>
      <c r="AU130" s="5" t="b">
        <f t="shared" si="25"/>
        <v>1</v>
      </c>
    </row>
    <row r="131" spans="1:47" ht="25.5" x14ac:dyDescent="0.25">
      <c r="A131" s="43">
        <v>2040069</v>
      </c>
      <c r="B131" s="43" t="s">
        <v>345</v>
      </c>
      <c r="C131" s="46" t="s">
        <v>346</v>
      </c>
      <c r="D131" s="45" t="s">
        <v>48</v>
      </c>
      <c r="E131" s="45" t="s">
        <v>63</v>
      </c>
      <c r="F131" s="45" t="s">
        <v>189</v>
      </c>
      <c r="G131" s="45">
        <v>1839</v>
      </c>
      <c r="H131" s="45" t="s">
        <v>154</v>
      </c>
      <c r="I131" s="29">
        <v>0</v>
      </c>
      <c r="J131" s="29">
        <v>0</v>
      </c>
      <c r="K131" s="29">
        <v>0</v>
      </c>
      <c r="L131" s="24">
        <v>50</v>
      </c>
      <c r="M131" s="24">
        <v>0</v>
      </c>
      <c r="N131" s="24">
        <v>50</v>
      </c>
      <c r="O131" s="23">
        <v>30</v>
      </c>
      <c r="P131" s="23">
        <v>0</v>
      </c>
      <c r="Q131" s="23">
        <v>30</v>
      </c>
      <c r="R131" s="24">
        <v>0</v>
      </c>
      <c r="S131" s="24">
        <v>0</v>
      </c>
      <c r="T131" s="24">
        <v>0</v>
      </c>
      <c r="U131" s="23">
        <v>300</v>
      </c>
      <c r="V131" s="23">
        <v>0</v>
      </c>
      <c r="W131" s="23">
        <v>300</v>
      </c>
      <c r="X131" s="24">
        <v>0</v>
      </c>
      <c r="Y131" s="24">
        <v>0</v>
      </c>
      <c r="Z131" s="24">
        <v>0</v>
      </c>
      <c r="AA131" s="23">
        <v>140</v>
      </c>
      <c r="AB131" s="23">
        <v>0</v>
      </c>
      <c r="AC131" s="23">
        <v>140</v>
      </c>
      <c r="AD131" s="24">
        <v>50</v>
      </c>
      <c r="AE131" s="24">
        <v>16</v>
      </c>
      <c r="AF131" s="24">
        <v>34</v>
      </c>
      <c r="AG131" s="25">
        <f>VLOOKUP(A131,'[1]15 MAPA DE LEITO (USO CAF)'!$D$2:$I$948,6,0)</f>
        <v>6</v>
      </c>
      <c r="AH131" s="25">
        <f>VLOOKUP(A131,[2]taxaOcupacaoCOVID19_CAF_2021_6_!$E$4:$O$916,11,0)</f>
        <v>4</v>
      </c>
      <c r="AI131" s="26">
        <f>VLOOKUP(A131,[2]taxaOcupacaoCOVID19_CAF_2021_6_!$E$4:$Q$916,13,0)</f>
        <v>1</v>
      </c>
      <c r="AJ131" s="25">
        <f t="shared" si="32"/>
        <v>6</v>
      </c>
      <c r="AK131" s="20">
        <f t="shared" si="37"/>
        <v>6</v>
      </c>
      <c r="AM131" s="27">
        <f t="shared" si="31"/>
        <v>8.7605257717147155E-5</v>
      </c>
      <c r="AN131" s="9">
        <f t="shared" si="34"/>
        <v>8.7605257717147147</v>
      </c>
      <c r="AO131" s="5">
        <v>10</v>
      </c>
      <c r="AP131" s="5">
        <v>20</v>
      </c>
      <c r="AR131" s="7">
        <f t="shared" si="36"/>
        <v>30</v>
      </c>
      <c r="AS131" s="42">
        <f t="shared" si="24"/>
        <v>2</v>
      </c>
      <c r="AT131" s="5">
        <f>VLOOKUP(G131,'[3]GRADE ATRACURIO 5mL'!$G$6:$AP$374,36,0)</f>
        <v>20</v>
      </c>
      <c r="AU131" s="5" t="b">
        <f t="shared" si="25"/>
        <v>1</v>
      </c>
    </row>
    <row r="132" spans="1:47" ht="51" x14ac:dyDescent="0.25">
      <c r="A132" s="43">
        <v>2053519</v>
      </c>
      <c r="B132" s="43">
        <v>52941887000116</v>
      </c>
      <c r="C132" s="44" t="s">
        <v>347</v>
      </c>
      <c r="D132" s="45" t="s">
        <v>94</v>
      </c>
      <c r="E132" s="45" t="s">
        <v>348</v>
      </c>
      <c r="F132" s="45" t="s">
        <v>189</v>
      </c>
      <c r="G132" s="45">
        <v>2017</v>
      </c>
      <c r="H132" s="45" t="s">
        <v>154</v>
      </c>
      <c r="I132" s="23">
        <v>0</v>
      </c>
      <c r="J132" s="23">
        <v>0</v>
      </c>
      <c r="K132" s="23">
        <v>0</v>
      </c>
      <c r="L132" s="24">
        <v>0</v>
      </c>
      <c r="M132" s="24">
        <v>0</v>
      </c>
      <c r="N132" s="24">
        <v>50</v>
      </c>
      <c r="O132" s="23">
        <v>0</v>
      </c>
      <c r="P132" s="23">
        <v>0</v>
      </c>
      <c r="Q132" s="23">
        <v>50</v>
      </c>
      <c r="R132" s="24">
        <v>0</v>
      </c>
      <c r="S132" s="24">
        <v>0</v>
      </c>
      <c r="T132" s="24">
        <v>0</v>
      </c>
      <c r="U132" s="23">
        <v>0</v>
      </c>
      <c r="V132" s="23">
        <v>0</v>
      </c>
      <c r="W132" s="23">
        <v>0</v>
      </c>
      <c r="X132" s="24">
        <v>0</v>
      </c>
      <c r="Y132" s="24">
        <v>0</v>
      </c>
      <c r="Z132" s="24">
        <v>0</v>
      </c>
      <c r="AA132" s="23">
        <v>10</v>
      </c>
      <c r="AB132" s="23">
        <v>10</v>
      </c>
      <c r="AC132" s="23">
        <v>150</v>
      </c>
      <c r="AD132" s="24">
        <v>0</v>
      </c>
      <c r="AE132" s="24">
        <v>0</v>
      </c>
      <c r="AF132" s="24">
        <v>50</v>
      </c>
      <c r="AG132" s="25">
        <f>VLOOKUP(A132,'[1]15 MAPA DE LEITO (USO CAF)'!$D$2:$I$948,6,0)</f>
        <v>0</v>
      </c>
      <c r="AH132" s="25">
        <f>VLOOKUP(A132,[2]taxaOcupacaoCOVID19_CAF_2021_6_!$E$4:$O$916,11,0)</f>
        <v>0</v>
      </c>
      <c r="AI132" s="26" t="e">
        <f>VLOOKUP(A132,[2]taxaOcupacaoCOVID19_CAF_2021_6_!$E$4:$Q$916,13,0)</f>
        <v>#DIV/0!</v>
      </c>
      <c r="AJ132" s="25">
        <f t="shared" si="32"/>
        <v>0</v>
      </c>
      <c r="AK132" s="20">
        <f t="shared" ref="AK132:AK133" si="42">AJ132</f>
        <v>0</v>
      </c>
      <c r="AM132" s="27">
        <f t="shared" si="31"/>
        <v>8.7605257717147155E-5</v>
      </c>
      <c r="AN132" s="9">
        <f t="shared" si="34"/>
        <v>8.7605257717147147</v>
      </c>
      <c r="AO132" s="5">
        <v>10</v>
      </c>
      <c r="AP132" s="5">
        <v>20</v>
      </c>
      <c r="AR132" s="7">
        <f t="shared" si="36"/>
        <v>30</v>
      </c>
      <c r="AS132" s="42">
        <f t="shared" si="24"/>
        <v>2</v>
      </c>
      <c r="AT132" s="5">
        <f>VLOOKUP(G132,'[3]GRADE ATRACURIO 5mL'!$G$6:$AP$374,36,0)</f>
        <v>20</v>
      </c>
      <c r="AU132" s="5" t="b">
        <f t="shared" si="25"/>
        <v>1</v>
      </c>
    </row>
    <row r="133" spans="1:47" ht="38.25" x14ac:dyDescent="0.25">
      <c r="A133" s="20">
        <v>2058243</v>
      </c>
      <c r="B133" s="20">
        <v>71071666000189</v>
      </c>
      <c r="C133" s="21" t="s">
        <v>349</v>
      </c>
      <c r="D133" s="22" t="s">
        <v>113</v>
      </c>
      <c r="E133" s="22" t="s">
        <v>350</v>
      </c>
      <c r="F133" s="22" t="s">
        <v>189</v>
      </c>
      <c r="G133" s="22">
        <v>2074</v>
      </c>
      <c r="H133" s="22" t="s">
        <v>154</v>
      </c>
      <c r="I133" s="23">
        <v>0</v>
      </c>
      <c r="J133" s="23">
        <v>0</v>
      </c>
      <c r="K133" s="23">
        <v>0</v>
      </c>
      <c r="L133" s="24">
        <v>15</v>
      </c>
      <c r="M133" s="24">
        <v>0</v>
      </c>
      <c r="N133" s="24">
        <v>30</v>
      </c>
      <c r="O133" s="23">
        <v>0</v>
      </c>
      <c r="P133" s="23">
        <v>0</v>
      </c>
      <c r="Q133" s="23">
        <v>0</v>
      </c>
      <c r="R133" s="24">
        <v>0</v>
      </c>
      <c r="S133" s="24">
        <v>0</v>
      </c>
      <c r="T133" s="24">
        <v>0</v>
      </c>
      <c r="U133" s="23">
        <v>50</v>
      </c>
      <c r="V133" s="23">
        <v>22</v>
      </c>
      <c r="W133" s="23">
        <v>100</v>
      </c>
      <c r="X133" s="24">
        <v>0</v>
      </c>
      <c r="Y133" s="24">
        <v>0</v>
      </c>
      <c r="Z133" s="24">
        <v>0</v>
      </c>
      <c r="AA133" s="23">
        <v>0</v>
      </c>
      <c r="AB133" s="23">
        <v>0</v>
      </c>
      <c r="AC133" s="23">
        <v>0</v>
      </c>
      <c r="AD133" s="24">
        <v>15</v>
      </c>
      <c r="AE133" s="24">
        <v>0</v>
      </c>
      <c r="AF133" s="24">
        <v>30</v>
      </c>
      <c r="AG133" s="25">
        <f>VLOOKUP(A133,'[1]15 MAPA DE LEITO (USO CAF)'!$D$2:$I$948,6,0)</f>
        <v>0</v>
      </c>
      <c r="AH133" s="25">
        <f>VLOOKUP(A133,[2]taxaOcupacaoCOVID19_CAF_2021_6_!$E$4:$O$916,11,0)</f>
        <v>0</v>
      </c>
      <c r="AI133" s="26" t="e">
        <f>VLOOKUP(A133,[2]taxaOcupacaoCOVID19_CAF_2021_6_!$E$4:$Q$916,13,0)</f>
        <v>#DIV/0!</v>
      </c>
      <c r="AJ133" s="25">
        <f t="shared" si="32"/>
        <v>0</v>
      </c>
      <c r="AK133" s="20">
        <f t="shared" si="42"/>
        <v>0</v>
      </c>
      <c r="AM133" s="27">
        <f t="shared" si="31"/>
        <v>5.2563154630288295E-5</v>
      </c>
      <c r="AN133" s="9">
        <f t="shared" si="34"/>
        <v>5.2563154630288293</v>
      </c>
      <c r="AO133" s="5">
        <v>10</v>
      </c>
      <c r="AP133" s="5">
        <v>30</v>
      </c>
      <c r="AR133" s="7">
        <f t="shared" si="36"/>
        <v>0</v>
      </c>
      <c r="AS133" s="42">
        <f t="shared" si="24"/>
        <v>3</v>
      </c>
      <c r="AT133" s="5">
        <f>VLOOKUP(G133,'[3]GRADE ATRACURIO 5mL'!$G$6:$AP$374,36,0)</f>
        <v>30</v>
      </c>
      <c r="AU133" s="5" t="b">
        <f t="shared" si="25"/>
        <v>1</v>
      </c>
    </row>
    <row r="134" spans="1:47" ht="38.25" x14ac:dyDescent="0.25">
      <c r="A134" s="20">
        <v>2075962</v>
      </c>
      <c r="B134" s="20">
        <v>57038952000111</v>
      </c>
      <c r="C134" s="21" t="s">
        <v>351</v>
      </c>
      <c r="D134" s="22" t="s">
        <v>48</v>
      </c>
      <c r="E134" s="22" t="s">
        <v>52</v>
      </c>
      <c r="F134" s="22" t="s">
        <v>189</v>
      </c>
      <c r="G134" s="22">
        <v>2110</v>
      </c>
      <c r="H134" s="22" t="s">
        <v>154</v>
      </c>
      <c r="I134" s="23">
        <v>0</v>
      </c>
      <c r="J134" s="23">
        <v>0</v>
      </c>
      <c r="K134" s="23">
        <v>0</v>
      </c>
      <c r="L134" s="24">
        <v>0</v>
      </c>
      <c r="M134" s="24">
        <v>126</v>
      </c>
      <c r="N134" s="24">
        <v>600</v>
      </c>
      <c r="O134" s="23">
        <v>328</v>
      </c>
      <c r="P134" s="23">
        <v>77</v>
      </c>
      <c r="Q134" s="23">
        <v>486</v>
      </c>
      <c r="R134" s="24">
        <v>0</v>
      </c>
      <c r="S134" s="24">
        <v>0</v>
      </c>
      <c r="T134" s="24">
        <v>200</v>
      </c>
      <c r="U134" s="23">
        <v>2069</v>
      </c>
      <c r="V134" s="23">
        <v>151</v>
      </c>
      <c r="W134" s="23">
        <v>4138</v>
      </c>
      <c r="X134" s="24">
        <v>0</v>
      </c>
      <c r="Y134" s="24">
        <v>0</v>
      </c>
      <c r="Z134" s="24">
        <v>0</v>
      </c>
      <c r="AA134" s="23">
        <v>1259</v>
      </c>
      <c r="AB134" s="23">
        <v>70</v>
      </c>
      <c r="AC134" s="23">
        <v>70</v>
      </c>
      <c r="AD134" s="24">
        <v>496</v>
      </c>
      <c r="AE134" s="24">
        <v>181</v>
      </c>
      <c r="AF134" s="24">
        <v>992</v>
      </c>
      <c r="AG134" s="25">
        <f>VLOOKUP(A134,'[1]15 MAPA DE LEITO (USO CAF)'!$D$2:$I$948,6,0)</f>
        <v>29</v>
      </c>
      <c r="AH134" s="25">
        <f>VLOOKUP(A134,[2]taxaOcupacaoCOVID19_CAF_2021_6_!$E$4:$O$916,11,0)</f>
        <v>40</v>
      </c>
      <c r="AI134" s="26">
        <f>VLOOKUP(A134,[2]taxaOcupacaoCOVID19_CAF_2021_6_!$E$4:$Q$916,13,0)</f>
        <v>0.6</v>
      </c>
      <c r="AJ134" s="25">
        <f t="shared" si="32"/>
        <v>40</v>
      </c>
      <c r="AK134" s="20">
        <f t="shared" si="37"/>
        <v>24</v>
      </c>
      <c r="AM134" s="27">
        <f t="shared" ref="AM134:AM165" si="43">(N134*100%)/$N$201</f>
        <v>1.0512630926057659E-3</v>
      </c>
      <c r="AN134" s="9">
        <f t="shared" si="34"/>
        <v>105.12630926057659</v>
      </c>
      <c r="AO134" s="5">
        <v>10</v>
      </c>
      <c r="AP134" s="5">
        <f t="shared" si="35"/>
        <v>110</v>
      </c>
      <c r="AR134" s="7">
        <f t="shared" si="36"/>
        <v>490</v>
      </c>
      <c r="AS134" s="42">
        <f t="shared" si="24"/>
        <v>11</v>
      </c>
      <c r="AT134" s="5">
        <f>VLOOKUP(G134,'[3]GRADE ATRACURIO 5mL'!$G$6:$AP$374,36,0)</f>
        <v>110</v>
      </c>
      <c r="AU134" s="5" t="b">
        <f t="shared" si="25"/>
        <v>1</v>
      </c>
    </row>
    <row r="135" spans="1:47" ht="51" x14ac:dyDescent="0.25">
      <c r="A135" s="20">
        <v>2077582</v>
      </c>
      <c r="B135" s="20">
        <v>51425106000178</v>
      </c>
      <c r="C135" s="21" t="s">
        <v>352</v>
      </c>
      <c r="D135" s="22" t="s">
        <v>84</v>
      </c>
      <c r="E135" s="22" t="s">
        <v>353</v>
      </c>
      <c r="F135" s="22" t="s">
        <v>189</v>
      </c>
      <c r="G135" s="22">
        <v>1997</v>
      </c>
      <c r="H135" s="22" t="s">
        <v>154</v>
      </c>
      <c r="I135" s="23">
        <v>0</v>
      </c>
      <c r="J135" s="23">
        <v>0</v>
      </c>
      <c r="K135" s="23">
        <v>0</v>
      </c>
      <c r="L135" s="24">
        <v>500</v>
      </c>
      <c r="M135" s="24">
        <v>50</v>
      </c>
      <c r="N135" s="24">
        <v>1000</v>
      </c>
      <c r="O135" s="23">
        <v>2400</v>
      </c>
      <c r="P135" s="23">
        <v>465</v>
      </c>
      <c r="Q135" s="23">
        <v>4800</v>
      </c>
      <c r="R135" s="24">
        <v>500</v>
      </c>
      <c r="S135" s="24">
        <v>224</v>
      </c>
      <c r="T135" s="24">
        <v>1000</v>
      </c>
      <c r="U135" s="23">
        <v>21000</v>
      </c>
      <c r="V135" s="23">
        <v>3176</v>
      </c>
      <c r="W135" s="23">
        <v>42000</v>
      </c>
      <c r="X135" s="24">
        <v>0</v>
      </c>
      <c r="Y135" s="24">
        <v>0</v>
      </c>
      <c r="Z135" s="24">
        <v>0</v>
      </c>
      <c r="AA135" s="23">
        <v>1900</v>
      </c>
      <c r="AB135" s="23">
        <v>190</v>
      </c>
      <c r="AC135" s="23">
        <v>3800</v>
      </c>
      <c r="AD135" s="24">
        <v>450</v>
      </c>
      <c r="AE135" s="24">
        <v>23</v>
      </c>
      <c r="AF135" s="24">
        <v>900</v>
      </c>
      <c r="AG135" s="25">
        <f>VLOOKUP(A135,'[1]15 MAPA DE LEITO (USO CAF)'!$D$2:$I$948,6,0)</f>
        <v>0</v>
      </c>
      <c r="AH135" s="25">
        <f>VLOOKUP(A135,[2]taxaOcupacaoCOVID19_CAF_2021_6_!$E$4:$O$916,11,0)</f>
        <v>15</v>
      </c>
      <c r="AI135" s="26">
        <f>VLOOKUP(A135,[2]taxaOcupacaoCOVID19_CAF_2021_6_!$E$4:$Q$916,13,0)</f>
        <v>1</v>
      </c>
      <c r="AJ135" s="25">
        <f t="shared" si="32"/>
        <v>15</v>
      </c>
      <c r="AK135" s="20">
        <f t="shared" si="37"/>
        <v>15</v>
      </c>
      <c r="AM135" s="27">
        <f t="shared" si="43"/>
        <v>1.7521051543429431E-3</v>
      </c>
      <c r="AN135" s="9">
        <f t="shared" si="34"/>
        <v>175.21051543429431</v>
      </c>
      <c r="AO135" s="5">
        <v>10</v>
      </c>
      <c r="AP135" s="5">
        <f t="shared" si="35"/>
        <v>180</v>
      </c>
      <c r="AR135" s="7">
        <f t="shared" si="36"/>
        <v>820</v>
      </c>
      <c r="AS135" s="42">
        <f t="shared" ref="AS135:AS198" si="44">AP135/10</f>
        <v>18</v>
      </c>
      <c r="AT135" s="5">
        <f>VLOOKUP(G135,'[3]GRADE ATRACURIO 5mL'!$G$6:$AP$374,36,0)</f>
        <v>180</v>
      </c>
      <c r="AU135" s="5" t="b">
        <f t="shared" ref="AU135:AU198" si="45">EXACT(AP135,AT135)</f>
        <v>1</v>
      </c>
    </row>
    <row r="136" spans="1:47" ht="38.25" x14ac:dyDescent="0.25">
      <c r="A136" s="20">
        <v>2078414</v>
      </c>
      <c r="B136" s="20">
        <v>48341283000161</v>
      </c>
      <c r="C136" s="21" t="s">
        <v>358</v>
      </c>
      <c r="D136" s="22" t="s">
        <v>94</v>
      </c>
      <c r="E136" s="22" t="s">
        <v>359</v>
      </c>
      <c r="F136" s="22" t="s">
        <v>189</v>
      </c>
      <c r="G136" s="22">
        <v>1986</v>
      </c>
      <c r="H136" s="22" t="s">
        <v>154</v>
      </c>
      <c r="I136" s="23">
        <v>1500</v>
      </c>
      <c r="J136" s="23">
        <v>0</v>
      </c>
      <c r="K136" s="23">
        <v>3000</v>
      </c>
      <c r="L136" s="24">
        <v>800</v>
      </c>
      <c r="M136" s="24">
        <v>0</v>
      </c>
      <c r="N136" s="24">
        <v>1600</v>
      </c>
      <c r="O136" s="23">
        <v>800</v>
      </c>
      <c r="P136" s="23">
        <v>0</v>
      </c>
      <c r="Q136" s="23">
        <v>1600</v>
      </c>
      <c r="R136" s="24">
        <v>500</v>
      </c>
      <c r="S136" s="24">
        <v>0</v>
      </c>
      <c r="T136" s="24">
        <v>1000</v>
      </c>
      <c r="U136" s="23">
        <v>1000</v>
      </c>
      <c r="V136" s="23">
        <v>0</v>
      </c>
      <c r="W136" s="23">
        <v>2000</v>
      </c>
      <c r="X136" s="24">
        <v>0</v>
      </c>
      <c r="Y136" s="24">
        <v>0</v>
      </c>
      <c r="Z136" s="24">
        <v>0</v>
      </c>
      <c r="AA136" s="23">
        <v>2000</v>
      </c>
      <c r="AB136" s="23">
        <v>0</v>
      </c>
      <c r="AC136" s="23">
        <v>4000</v>
      </c>
      <c r="AD136" s="24">
        <v>1000</v>
      </c>
      <c r="AE136" s="24">
        <v>0</v>
      </c>
      <c r="AF136" s="24">
        <v>2000</v>
      </c>
      <c r="AG136" s="25">
        <f>VLOOKUP(A136,'[1]15 MAPA DE LEITO (USO CAF)'!$D$2:$I$948,6,0)</f>
        <v>0</v>
      </c>
      <c r="AH136" s="25">
        <f>VLOOKUP(A136,[2]taxaOcupacaoCOVID19_CAF_2021_6_!$E$4:$O$916,11,0)</f>
        <v>0</v>
      </c>
      <c r="AI136" s="26" t="e">
        <f>VLOOKUP(A136,[2]taxaOcupacaoCOVID19_CAF_2021_6_!$E$4:$Q$916,13,0)</f>
        <v>#DIV/0!</v>
      </c>
      <c r="AJ136" s="25">
        <f t="shared" si="32"/>
        <v>0</v>
      </c>
      <c r="AK136" s="20">
        <f>AJ136</f>
        <v>0</v>
      </c>
      <c r="AM136" s="27">
        <f t="shared" si="43"/>
        <v>2.803368246948709E-3</v>
      </c>
      <c r="AN136" s="9">
        <f t="shared" si="34"/>
        <v>280.33682469487087</v>
      </c>
      <c r="AO136" s="5">
        <v>10</v>
      </c>
      <c r="AP136" s="5">
        <f t="shared" si="35"/>
        <v>280</v>
      </c>
      <c r="AR136" s="7">
        <f t="shared" si="36"/>
        <v>1320</v>
      </c>
      <c r="AS136" s="42">
        <f t="shared" si="44"/>
        <v>28</v>
      </c>
      <c r="AT136" s="5">
        <f>VLOOKUP(G136,'[3]GRADE ATRACURIO 5mL'!$G$6:$AP$374,36,0)</f>
        <v>280</v>
      </c>
      <c r="AU136" s="5" t="b">
        <f t="shared" si="45"/>
        <v>1</v>
      </c>
    </row>
    <row r="137" spans="1:47" ht="38.25" x14ac:dyDescent="0.25">
      <c r="A137" s="20">
        <v>2078473</v>
      </c>
      <c r="B137" s="20" t="s">
        <v>360</v>
      </c>
      <c r="C137" s="28" t="s">
        <v>361</v>
      </c>
      <c r="D137" s="22" t="s">
        <v>65</v>
      </c>
      <c r="E137" s="22" t="s">
        <v>362</v>
      </c>
      <c r="F137" s="22" t="s">
        <v>189</v>
      </c>
      <c r="G137" s="22">
        <v>1930</v>
      </c>
      <c r="H137" s="22" t="s">
        <v>154</v>
      </c>
      <c r="I137" s="29">
        <v>120</v>
      </c>
      <c r="J137" s="29">
        <v>0</v>
      </c>
      <c r="K137" s="29">
        <v>240</v>
      </c>
      <c r="L137" s="24">
        <v>60</v>
      </c>
      <c r="M137" s="24">
        <v>0</v>
      </c>
      <c r="N137" s="24">
        <v>120</v>
      </c>
      <c r="O137" s="23">
        <v>1020</v>
      </c>
      <c r="P137" s="23">
        <v>700</v>
      </c>
      <c r="Q137" s="23">
        <v>2040</v>
      </c>
      <c r="R137" s="24">
        <v>1020</v>
      </c>
      <c r="S137" s="24">
        <v>0</v>
      </c>
      <c r="T137" s="24">
        <v>2040</v>
      </c>
      <c r="U137" s="23">
        <v>1950</v>
      </c>
      <c r="V137" s="23">
        <v>2821</v>
      </c>
      <c r="W137" s="23">
        <v>3900</v>
      </c>
      <c r="X137" s="24">
        <v>30</v>
      </c>
      <c r="Y137" s="24">
        <v>0</v>
      </c>
      <c r="Z137" s="24">
        <v>60</v>
      </c>
      <c r="AA137" s="23">
        <v>90</v>
      </c>
      <c r="AB137" s="23">
        <v>10333</v>
      </c>
      <c r="AC137" s="23">
        <v>0</v>
      </c>
      <c r="AD137" s="24">
        <v>450</v>
      </c>
      <c r="AE137" s="24">
        <v>2129</v>
      </c>
      <c r="AF137" s="24">
        <v>900</v>
      </c>
      <c r="AG137" s="25">
        <f>VLOOKUP(A137,'[1]15 MAPA DE LEITO (USO CAF)'!$D$2:$I$948,6,0)</f>
        <v>17</v>
      </c>
      <c r="AH137" s="25">
        <f>VLOOKUP(A137,[2]taxaOcupacaoCOVID19_CAF_2021_6_!$E$4:$O$916,11,0)</f>
        <v>12</v>
      </c>
      <c r="AI137" s="26">
        <f>VLOOKUP(A137,[2]taxaOcupacaoCOVID19_CAF_2021_6_!$E$4:$Q$916,13,0)</f>
        <v>0.75</v>
      </c>
      <c r="AJ137" s="25">
        <f t="shared" si="32"/>
        <v>17</v>
      </c>
      <c r="AK137" s="20">
        <f t="shared" si="37"/>
        <v>12.75</v>
      </c>
      <c r="AM137" s="27">
        <f t="shared" si="43"/>
        <v>2.1025261852115318E-4</v>
      </c>
      <c r="AN137" s="9">
        <f t="shared" si="34"/>
        <v>21.025261852115317</v>
      </c>
      <c r="AO137" s="5">
        <v>10</v>
      </c>
      <c r="AP137" s="5">
        <f t="shared" si="35"/>
        <v>20</v>
      </c>
      <c r="AR137" s="7">
        <f t="shared" si="36"/>
        <v>100</v>
      </c>
      <c r="AS137" s="42">
        <f t="shared" si="44"/>
        <v>2</v>
      </c>
      <c r="AT137" s="5">
        <f>VLOOKUP(G137,'[3]GRADE ATRACURIO 5mL'!$G$6:$AP$374,36,0)</f>
        <v>20</v>
      </c>
      <c r="AU137" s="5" t="b">
        <f t="shared" si="45"/>
        <v>1</v>
      </c>
    </row>
    <row r="138" spans="1:47" ht="38.25" x14ac:dyDescent="0.25">
      <c r="A138" s="20">
        <v>2078538</v>
      </c>
      <c r="B138" s="20">
        <v>45780061000157</v>
      </c>
      <c r="C138" s="21" t="s">
        <v>363</v>
      </c>
      <c r="D138" s="22" t="s">
        <v>86</v>
      </c>
      <c r="E138" s="22" t="s">
        <v>364</v>
      </c>
      <c r="F138" s="22" t="s">
        <v>189</v>
      </c>
      <c r="G138" s="22">
        <v>2205</v>
      </c>
      <c r="H138" s="22" t="s">
        <v>154</v>
      </c>
      <c r="I138" s="24">
        <v>0</v>
      </c>
      <c r="J138" s="24">
        <v>0</v>
      </c>
      <c r="K138" s="24">
        <v>0</v>
      </c>
      <c r="L138" s="24">
        <v>3000</v>
      </c>
      <c r="M138" s="24">
        <v>4553</v>
      </c>
      <c r="N138" s="24">
        <v>3000</v>
      </c>
      <c r="O138" s="24">
        <v>0</v>
      </c>
      <c r="P138" s="24">
        <v>0</v>
      </c>
      <c r="Q138" s="24">
        <v>0</v>
      </c>
      <c r="R138" s="24">
        <v>0</v>
      </c>
      <c r="S138" s="24">
        <v>3050</v>
      </c>
      <c r="T138" s="24">
        <v>3000</v>
      </c>
      <c r="U138" s="24">
        <v>4500</v>
      </c>
      <c r="V138" s="24">
        <v>2250</v>
      </c>
      <c r="W138" s="24">
        <v>4500</v>
      </c>
      <c r="X138" s="24">
        <v>0</v>
      </c>
      <c r="Y138" s="24">
        <v>0</v>
      </c>
      <c r="Z138" s="24">
        <v>0</v>
      </c>
      <c r="AA138" s="24">
        <v>21600</v>
      </c>
      <c r="AB138" s="24">
        <v>0</v>
      </c>
      <c r="AC138" s="24">
        <v>21600</v>
      </c>
      <c r="AD138" s="24">
        <v>4500</v>
      </c>
      <c r="AE138" s="24">
        <v>0</v>
      </c>
      <c r="AF138" s="24">
        <v>4500</v>
      </c>
      <c r="AG138" s="25">
        <f>VLOOKUP(A138,'[1]15 MAPA DE LEITO (USO CAF)'!$D$2:$I$948,6,0)</f>
        <v>13</v>
      </c>
      <c r="AH138" s="25">
        <f>VLOOKUP(A138,[2]taxaOcupacaoCOVID19_CAF_2021_6_!$E$4:$O$916,11,0)</f>
        <v>10</v>
      </c>
      <c r="AI138" s="26">
        <f>VLOOKUP(A138,[2]taxaOcupacaoCOVID19_CAF_2021_6_!$E$4:$Q$916,13,0)</f>
        <v>0.9</v>
      </c>
      <c r="AJ138" s="25">
        <f t="shared" si="32"/>
        <v>13</v>
      </c>
      <c r="AK138" s="20">
        <f t="shared" si="37"/>
        <v>11.700000000000001</v>
      </c>
      <c r="AM138" s="27">
        <f t="shared" si="43"/>
        <v>5.2563154630288289E-3</v>
      </c>
      <c r="AN138" s="9">
        <f t="shared" si="34"/>
        <v>525.63154630288284</v>
      </c>
      <c r="AO138" s="5">
        <v>10</v>
      </c>
      <c r="AP138" s="5">
        <f t="shared" si="35"/>
        <v>530</v>
      </c>
      <c r="AR138" s="7">
        <f t="shared" si="36"/>
        <v>2470</v>
      </c>
      <c r="AS138" s="42">
        <f t="shared" si="44"/>
        <v>53</v>
      </c>
      <c r="AT138" s="5">
        <f>VLOOKUP(G138,'[3]GRADE ATRACURIO 5mL'!$G$6:$AP$374,36,0)</f>
        <v>530</v>
      </c>
      <c r="AU138" s="5" t="b">
        <f t="shared" si="45"/>
        <v>1</v>
      </c>
    </row>
    <row r="139" spans="1:47" ht="51" x14ac:dyDescent="0.25">
      <c r="A139" s="43">
        <v>2078546</v>
      </c>
      <c r="B139" s="43">
        <v>59086215000110</v>
      </c>
      <c r="C139" s="44" t="s">
        <v>365</v>
      </c>
      <c r="D139" s="45" t="s">
        <v>90</v>
      </c>
      <c r="E139" s="45" t="s">
        <v>366</v>
      </c>
      <c r="F139" s="45" t="s">
        <v>189</v>
      </c>
      <c r="G139" s="45">
        <v>2591</v>
      </c>
      <c r="H139" s="45" t="s">
        <v>154</v>
      </c>
      <c r="I139" s="24">
        <v>0</v>
      </c>
      <c r="J139" s="24">
        <v>0</v>
      </c>
      <c r="K139" s="24">
        <v>0</v>
      </c>
      <c r="L139" s="24">
        <v>25</v>
      </c>
      <c r="M139" s="24">
        <v>20</v>
      </c>
      <c r="N139" s="24">
        <v>50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20</v>
      </c>
      <c r="V139" s="24">
        <v>20</v>
      </c>
      <c r="W139" s="24">
        <v>40</v>
      </c>
      <c r="X139" s="24">
        <v>0</v>
      </c>
      <c r="Y139" s="24">
        <v>0</v>
      </c>
      <c r="Z139" s="24">
        <v>0</v>
      </c>
      <c r="AA139" s="24">
        <v>20</v>
      </c>
      <c r="AB139" s="24">
        <v>20</v>
      </c>
      <c r="AC139" s="24">
        <v>40</v>
      </c>
      <c r="AD139" s="24">
        <v>0</v>
      </c>
      <c r="AE139" s="24">
        <v>0</v>
      </c>
      <c r="AF139" s="24">
        <v>0</v>
      </c>
      <c r="AG139" s="25">
        <f>VLOOKUP(A139,'[1]15 MAPA DE LEITO (USO CAF)'!$D$2:$I$948,6,0)</f>
        <v>0</v>
      </c>
      <c r="AH139" s="25">
        <f>VLOOKUP(A139,[2]taxaOcupacaoCOVID19_CAF_2021_6_!$E$4:$O$916,11,0)</f>
        <v>0</v>
      </c>
      <c r="AI139" s="26" t="e">
        <f>VLOOKUP(A139,[2]taxaOcupacaoCOVID19_CAF_2021_6_!$E$4:$Q$916,13,0)</f>
        <v>#DIV/0!</v>
      </c>
      <c r="AJ139" s="25">
        <f t="shared" si="32"/>
        <v>0</v>
      </c>
      <c r="AK139" s="20">
        <f>AJ139</f>
        <v>0</v>
      </c>
      <c r="AM139" s="27">
        <f t="shared" si="43"/>
        <v>8.7605257717147155E-5</v>
      </c>
      <c r="AN139" s="9">
        <f t="shared" si="34"/>
        <v>8.7605257717147147</v>
      </c>
      <c r="AO139" s="5">
        <v>10</v>
      </c>
      <c r="AP139" s="5">
        <v>20</v>
      </c>
      <c r="AR139" s="7">
        <f t="shared" si="36"/>
        <v>30</v>
      </c>
      <c r="AS139" s="42">
        <f t="shared" si="44"/>
        <v>2</v>
      </c>
      <c r="AT139" s="5">
        <f>VLOOKUP(G139,'[3]GRADE ATRACURIO 5mL'!$G$6:$AP$374,36,0)</f>
        <v>20</v>
      </c>
      <c r="AU139" s="5" t="b">
        <f t="shared" si="45"/>
        <v>1</v>
      </c>
    </row>
    <row r="140" spans="1:47" ht="25.5" x14ac:dyDescent="0.25">
      <c r="A140" s="20">
        <v>2078848</v>
      </c>
      <c r="B140" s="20">
        <v>43464197000122</v>
      </c>
      <c r="C140" s="21" t="s">
        <v>367</v>
      </c>
      <c r="D140" s="22" t="s">
        <v>86</v>
      </c>
      <c r="E140" s="22" t="s">
        <v>368</v>
      </c>
      <c r="F140" s="22" t="s">
        <v>189</v>
      </c>
      <c r="G140" s="22">
        <v>2279</v>
      </c>
      <c r="H140" s="22" t="s">
        <v>154</v>
      </c>
      <c r="I140" s="23">
        <v>10500</v>
      </c>
      <c r="J140" s="23">
        <v>0</v>
      </c>
      <c r="K140" s="23">
        <v>10500</v>
      </c>
      <c r="L140" s="24">
        <v>12000</v>
      </c>
      <c r="M140" s="24">
        <v>488</v>
      </c>
      <c r="N140" s="24">
        <v>12000</v>
      </c>
      <c r="O140" s="23">
        <v>0</v>
      </c>
      <c r="P140" s="23">
        <v>0</v>
      </c>
      <c r="Q140" s="23">
        <v>0</v>
      </c>
      <c r="R140" s="24">
        <v>0</v>
      </c>
      <c r="S140" s="24">
        <v>0</v>
      </c>
      <c r="T140" s="24">
        <v>0</v>
      </c>
      <c r="U140" s="23">
        <v>600</v>
      </c>
      <c r="V140" s="23">
        <v>250</v>
      </c>
      <c r="W140" s="23">
        <v>6000</v>
      </c>
      <c r="X140" s="24">
        <v>0</v>
      </c>
      <c r="Y140" s="24">
        <v>0</v>
      </c>
      <c r="Z140" s="24">
        <v>0</v>
      </c>
      <c r="AA140" s="23">
        <v>6000</v>
      </c>
      <c r="AB140" s="23">
        <v>0</v>
      </c>
      <c r="AC140" s="23">
        <v>6000</v>
      </c>
      <c r="AD140" s="24">
        <v>900</v>
      </c>
      <c r="AE140" s="24">
        <v>264</v>
      </c>
      <c r="AF140" s="24">
        <v>900</v>
      </c>
      <c r="AG140" s="25">
        <f>VLOOKUP(A140,'[1]15 MAPA DE LEITO (USO CAF)'!$D$2:$I$948,6,0)</f>
        <v>27</v>
      </c>
      <c r="AH140" s="25">
        <f>VLOOKUP(A140,[2]taxaOcupacaoCOVID19_CAF_2021_6_!$E$4:$O$916,11,0)</f>
        <v>20</v>
      </c>
      <c r="AI140" s="26">
        <f>VLOOKUP(A140,[2]taxaOcupacaoCOVID19_CAF_2021_6_!$E$4:$Q$916,13,0)</f>
        <v>1</v>
      </c>
      <c r="AJ140" s="25">
        <f t="shared" si="32"/>
        <v>27</v>
      </c>
      <c r="AK140" s="20">
        <f t="shared" si="37"/>
        <v>27</v>
      </c>
      <c r="AM140" s="27">
        <f t="shared" si="43"/>
        <v>2.1025261852115316E-2</v>
      </c>
      <c r="AN140" s="9">
        <f t="shared" si="34"/>
        <v>2102.5261852115314</v>
      </c>
      <c r="AO140" s="5">
        <v>10</v>
      </c>
      <c r="AP140" s="5">
        <f t="shared" si="35"/>
        <v>2100</v>
      </c>
      <c r="AR140" s="7">
        <f t="shared" si="36"/>
        <v>9900</v>
      </c>
      <c r="AS140" s="42">
        <f t="shared" si="44"/>
        <v>210</v>
      </c>
      <c r="AT140" s="5">
        <f>VLOOKUP(G140,'[3]GRADE ATRACURIO 5mL'!$G$6:$AP$374,36,0)</f>
        <v>2100</v>
      </c>
      <c r="AU140" s="5" t="b">
        <f t="shared" si="45"/>
        <v>1</v>
      </c>
    </row>
    <row r="141" spans="1:47" ht="25.5" x14ac:dyDescent="0.25">
      <c r="A141" s="20">
        <v>2079135</v>
      </c>
      <c r="B141" s="20">
        <v>72189582000107</v>
      </c>
      <c r="C141" s="21" t="s">
        <v>369</v>
      </c>
      <c r="D141" s="22" t="s">
        <v>99</v>
      </c>
      <c r="E141" s="22" t="s">
        <v>370</v>
      </c>
      <c r="F141" s="22" t="s">
        <v>189</v>
      </c>
      <c r="G141" s="22">
        <v>1753</v>
      </c>
      <c r="H141" s="22" t="s">
        <v>154</v>
      </c>
      <c r="I141" s="23">
        <v>0</v>
      </c>
      <c r="J141" s="23">
        <v>0</v>
      </c>
      <c r="K141" s="23">
        <v>0</v>
      </c>
      <c r="L141" s="24">
        <v>5000</v>
      </c>
      <c r="M141" s="24">
        <v>0</v>
      </c>
      <c r="N141" s="24">
        <v>10000</v>
      </c>
      <c r="O141" s="23">
        <v>0</v>
      </c>
      <c r="P141" s="23">
        <v>0</v>
      </c>
      <c r="Q141" s="23">
        <v>0</v>
      </c>
      <c r="R141" s="24">
        <v>5000</v>
      </c>
      <c r="S141" s="24">
        <v>0</v>
      </c>
      <c r="T141" s="24">
        <v>10000</v>
      </c>
      <c r="U141" s="23">
        <v>12000</v>
      </c>
      <c r="V141" s="23">
        <v>0</v>
      </c>
      <c r="W141" s="23">
        <v>15000</v>
      </c>
      <c r="X141" s="24">
        <v>0</v>
      </c>
      <c r="Y141" s="24">
        <v>0</v>
      </c>
      <c r="Z141" s="24">
        <v>0</v>
      </c>
      <c r="AA141" s="23">
        <v>6000</v>
      </c>
      <c r="AB141" s="23">
        <v>0</v>
      </c>
      <c r="AC141" s="23">
        <v>10000</v>
      </c>
      <c r="AD141" s="24">
        <v>6000</v>
      </c>
      <c r="AE141" s="24">
        <v>0</v>
      </c>
      <c r="AF141" s="24">
        <v>10000</v>
      </c>
      <c r="AG141" s="25">
        <f>VLOOKUP(A141,'[1]15 MAPA DE LEITO (USO CAF)'!$D$2:$I$948,6,0)</f>
        <v>0</v>
      </c>
      <c r="AH141" s="25">
        <f>VLOOKUP(A141,[2]taxaOcupacaoCOVID19_CAF_2021_6_!$E$4:$O$916,11,0)</f>
        <v>19</v>
      </c>
      <c r="AI141" s="26">
        <f>VLOOKUP(A141,[2]taxaOcupacaoCOVID19_CAF_2021_6_!$E$4:$Q$916,13,0)</f>
        <v>1</v>
      </c>
      <c r="AJ141" s="25">
        <f t="shared" ref="AJ141:AJ173" si="46">IF(AG141&gt;AH141,AG141,AH141)</f>
        <v>19</v>
      </c>
      <c r="AK141" s="20">
        <f t="shared" ref="AK141:AK172" si="47">AJ141*AI141</f>
        <v>19</v>
      </c>
      <c r="AM141" s="27">
        <f t="shared" si="43"/>
        <v>1.7521051543429429E-2</v>
      </c>
      <c r="AN141" s="9">
        <f t="shared" ref="AN141:AN173" si="48">AM141*$F$2</f>
        <v>1752.105154342943</v>
      </c>
      <c r="AO141" s="5">
        <v>10</v>
      </c>
      <c r="AP141" s="5">
        <f t="shared" ref="AP141:AP173" si="49">MROUND(AN141,AO141)</f>
        <v>1750</v>
      </c>
      <c r="AR141" s="7">
        <f t="shared" ref="AR141:AR173" si="50">N141-AP141</f>
        <v>8250</v>
      </c>
      <c r="AS141" s="42">
        <f t="shared" si="44"/>
        <v>175</v>
      </c>
      <c r="AT141" s="5">
        <f>VLOOKUP(G141,'[3]GRADE ATRACURIO 5mL'!$G$6:$AP$374,36,0)</f>
        <v>1750</v>
      </c>
      <c r="AU141" s="5" t="b">
        <f t="shared" si="45"/>
        <v>1</v>
      </c>
    </row>
    <row r="142" spans="1:47" ht="38.25" x14ac:dyDescent="0.25">
      <c r="A142" s="20">
        <v>2079348</v>
      </c>
      <c r="B142" s="20">
        <v>49376858000144</v>
      </c>
      <c r="C142" s="21" t="s">
        <v>372</v>
      </c>
      <c r="D142" s="22" t="s">
        <v>155</v>
      </c>
      <c r="E142" s="22" t="s">
        <v>373</v>
      </c>
      <c r="F142" s="22" t="s">
        <v>189</v>
      </c>
      <c r="G142" s="22">
        <v>1819</v>
      </c>
      <c r="H142" s="22" t="s">
        <v>154</v>
      </c>
      <c r="I142" s="23">
        <v>0</v>
      </c>
      <c r="J142" s="23">
        <v>0</v>
      </c>
      <c r="K142" s="23">
        <v>0</v>
      </c>
      <c r="L142" s="24">
        <v>1550</v>
      </c>
      <c r="M142" s="24">
        <v>0</v>
      </c>
      <c r="N142" s="24">
        <v>3100</v>
      </c>
      <c r="O142" s="23">
        <v>1550</v>
      </c>
      <c r="P142" s="23">
        <v>0</v>
      </c>
      <c r="Q142" s="23">
        <v>3100</v>
      </c>
      <c r="R142" s="24">
        <v>800</v>
      </c>
      <c r="S142" s="24">
        <v>0</v>
      </c>
      <c r="T142" s="24">
        <v>1600</v>
      </c>
      <c r="U142" s="23">
        <v>550</v>
      </c>
      <c r="V142" s="23">
        <v>363</v>
      </c>
      <c r="W142" s="23">
        <v>1100</v>
      </c>
      <c r="X142" s="24">
        <v>0</v>
      </c>
      <c r="Y142" s="24">
        <v>0</v>
      </c>
      <c r="Z142" s="24">
        <v>0</v>
      </c>
      <c r="AA142" s="23">
        <v>200</v>
      </c>
      <c r="AB142" s="23">
        <v>0</v>
      </c>
      <c r="AC142" s="23">
        <v>400</v>
      </c>
      <c r="AD142" s="24">
        <v>1550</v>
      </c>
      <c r="AE142" s="24">
        <v>182</v>
      </c>
      <c r="AF142" s="24">
        <v>3100</v>
      </c>
      <c r="AG142" s="25">
        <f>VLOOKUP(A142,'[1]15 MAPA DE LEITO (USO CAF)'!$D$2:$I$948,6,0)</f>
        <v>10</v>
      </c>
      <c r="AH142" s="25">
        <f>VLOOKUP(A142,[2]taxaOcupacaoCOVID19_CAF_2021_6_!$E$4:$O$916,11,0)</f>
        <v>10</v>
      </c>
      <c r="AI142" s="26">
        <f>VLOOKUP(A142,[2]taxaOcupacaoCOVID19_CAF_2021_6_!$E$4:$Q$916,13,0)</f>
        <v>1</v>
      </c>
      <c r="AJ142" s="25">
        <f t="shared" si="46"/>
        <v>10</v>
      </c>
      <c r="AK142" s="20">
        <f t="shared" si="47"/>
        <v>10</v>
      </c>
      <c r="AM142" s="27">
        <f t="shared" si="43"/>
        <v>5.4315259784631234E-3</v>
      </c>
      <c r="AN142" s="9">
        <f t="shared" si="48"/>
        <v>543.15259784631235</v>
      </c>
      <c r="AO142" s="5">
        <v>10</v>
      </c>
      <c r="AP142" s="5">
        <f t="shared" si="49"/>
        <v>540</v>
      </c>
      <c r="AR142" s="7">
        <f t="shared" si="50"/>
        <v>2560</v>
      </c>
      <c r="AS142" s="42">
        <f t="shared" si="44"/>
        <v>54</v>
      </c>
      <c r="AT142" s="5">
        <f>VLOOKUP(G142,'[3]GRADE ATRACURIO 5mL'!$G$6:$AP$374,36,0)</f>
        <v>540</v>
      </c>
      <c r="AU142" s="5" t="b">
        <f t="shared" si="45"/>
        <v>1</v>
      </c>
    </row>
    <row r="143" spans="1:47" ht="38.25" x14ac:dyDescent="0.25">
      <c r="A143" s="20">
        <v>2079917</v>
      </c>
      <c r="B143" s="20">
        <v>46959862000147</v>
      </c>
      <c r="C143" s="21" t="s">
        <v>374</v>
      </c>
      <c r="D143" s="22" t="s">
        <v>86</v>
      </c>
      <c r="E143" s="22" t="s">
        <v>375</v>
      </c>
      <c r="F143" s="22" t="s">
        <v>189</v>
      </c>
      <c r="G143" s="22">
        <v>1976</v>
      </c>
      <c r="H143" s="22" t="s">
        <v>154</v>
      </c>
      <c r="I143" s="23">
        <v>2000</v>
      </c>
      <c r="J143" s="23">
        <v>318</v>
      </c>
      <c r="K143" s="23">
        <v>4000</v>
      </c>
      <c r="L143" s="24">
        <v>1000</v>
      </c>
      <c r="M143" s="24">
        <v>150</v>
      </c>
      <c r="N143" s="24">
        <v>2000</v>
      </c>
      <c r="O143" s="23">
        <v>0</v>
      </c>
      <c r="P143" s="23">
        <v>0</v>
      </c>
      <c r="Q143" s="23">
        <v>0</v>
      </c>
      <c r="R143" s="24">
        <v>0</v>
      </c>
      <c r="S143" s="24">
        <v>0</v>
      </c>
      <c r="T143" s="24">
        <v>0</v>
      </c>
      <c r="U143" s="23">
        <v>2500</v>
      </c>
      <c r="V143" s="23">
        <v>600</v>
      </c>
      <c r="W143" s="23">
        <v>5000</v>
      </c>
      <c r="X143" s="24">
        <v>0</v>
      </c>
      <c r="Y143" s="24">
        <v>0</v>
      </c>
      <c r="Z143" s="24">
        <v>0</v>
      </c>
      <c r="AA143" s="23">
        <v>200</v>
      </c>
      <c r="AB143" s="23">
        <v>0</v>
      </c>
      <c r="AC143" s="23">
        <v>400</v>
      </c>
      <c r="AD143" s="24">
        <v>1000</v>
      </c>
      <c r="AE143" s="24">
        <v>300</v>
      </c>
      <c r="AF143" s="24">
        <v>2000</v>
      </c>
      <c r="AG143" s="25">
        <f>VLOOKUP(A143,'[1]15 MAPA DE LEITO (USO CAF)'!$D$2:$I$948,6,0)</f>
        <v>11</v>
      </c>
      <c r="AH143" s="25">
        <f>VLOOKUP(A143,[2]taxaOcupacaoCOVID19_CAF_2021_6_!$E$4:$O$916,11,0)</f>
        <v>12</v>
      </c>
      <c r="AI143" s="26">
        <f>VLOOKUP(A143,[2]taxaOcupacaoCOVID19_CAF_2021_6_!$E$4:$Q$916,13,0)</f>
        <v>1</v>
      </c>
      <c r="AJ143" s="25">
        <f t="shared" si="46"/>
        <v>12</v>
      </c>
      <c r="AK143" s="20">
        <f t="shared" si="47"/>
        <v>12</v>
      </c>
      <c r="AM143" s="27">
        <f t="shared" si="43"/>
        <v>3.5042103086858861E-3</v>
      </c>
      <c r="AN143" s="9">
        <f t="shared" si="48"/>
        <v>350.42103086858862</v>
      </c>
      <c r="AO143" s="5">
        <v>10</v>
      </c>
      <c r="AP143" s="5">
        <f t="shared" si="49"/>
        <v>350</v>
      </c>
      <c r="AR143" s="7">
        <f t="shared" si="50"/>
        <v>1650</v>
      </c>
      <c r="AS143" s="42">
        <f t="shared" si="44"/>
        <v>35</v>
      </c>
      <c r="AT143" s="5">
        <f>VLOOKUP(G143,'[3]GRADE ATRACURIO 5mL'!$G$6:$AP$374,36,0)</f>
        <v>350</v>
      </c>
      <c r="AU143" s="5" t="b">
        <f t="shared" si="45"/>
        <v>1</v>
      </c>
    </row>
    <row r="144" spans="1:47" ht="25.5" x14ac:dyDescent="0.25">
      <c r="A144" s="20">
        <v>2080184</v>
      </c>
      <c r="B144" s="20">
        <v>46634440000100</v>
      </c>
      <c r="C144" s="21" t="s">
        <v>377</v>
      </c>
      <c r="D144" s="22" t="s">
        <v>99</v>
      </c>
      <c r="E144" s="22" t="s">
        <v>207</v>
      </c>
      <c r="F144" s="22" t="s">
        <v>189</v>
      </c>
      <c r="G144" s="22">
        <v>2340</v>
      </c>
      <c r="H144" s="22" t="s">
        <v>154</v>
      </c>
      <c r="I144" s="23">
        <v>0</v>
      </c>
      <c r="J144" s="23">
        <v>0</v>
      </c>
      <c r="K144" s="23">
        <v>0</v>
      </c>
      <c r="L144" s="24">
        <v>1200</v>
      </c>
      <c r="M144" s="24">
        <v>550</v>
      </c>
      <c r="N144" s="24">
        <v>2400</v>
      </c>
      <c r="O144" s="23">
        <v>0</v>
      </c>
      <c r="P144" s="23">
        <v>0</v>
      </c>
      <c r="Q144" s="23">
        <v>0</v>
      </c>
      <c r="R144" s="24">
        <v>675</v>
      </c>
      <c r="S144" s="24">
        <v>230</v>
      </c>
      <c r="T144" s="24">
        <v>1350</v>
      </c>
      <c r="U144" s="23">
        <v>2680</v>
      </c>
      <c r="V144" s="23">
        <v>324</v>
      </c>
      <c r="W144" s="23">
        <v>5360</v>
      </c>
      <c r="X144" s="24">
        <v>0</v>
      </c>
      <c r="Y144" s="24">
        <v>0</v>
      </c>
      <c r="Z144" s="24">
        <v>0</v>
      </c>
      <c r="AA144" s="23">
        <v>2680</v>
      </c>
      <c r="AB144" s="23">
        <v>125</v>
      </c>
      <c r="AC144" s="23">
        <v>5350</v>
      </c>
      <c r="AD144" s="24">
        <v>1200</v>
      </c>
      <c r="AE144" s="24">
        <v>358</v>
      </c>
      <c r="AF144" s="24">
        <v>2400</v>
      </c>
      <c r="AG144" s="25">
        <f>VLOOKUP(A144,'[1]15 MAPA DE LEITO (USO CAF)'!$D$2:$I$948,6,0)</f>
        <v>0</v>
      </c>
      <c r="AH144" s="25">
        <f>VLOOKUP(A144,[2]taxaOcupacaoCOVID19_CAF_2021_6_!$E$4:$O$916,11,0)</f>
        <v>4</v>
      </c>
      <c r="AI144" s="26">
        <f>VLOOKUP(A144,[2]taxaOcupacaoCOVID19_CAF_2021_6_!$E$4:$Q$916,13,0)</f>
        <v>1</v>
      </c>
      <c r="AJ144" s="25">
        <f t="shared" si="46"/>
        <v>4</v>
      </c>
      <c r="AK144" s="20">
        <f t="shared" si="47"/>
        <v>4</v>
      </c>
      <c r="AM144" s="27">
        <f t="shared" si="43"/>
        <v>4.2050523704230637E-3</v>
      </c>
      <c r="AN144" s="9">
        <f t="shared" si="48"/>
        <v>420.50523704230636</v>
      </c>
      <c r="AO144" s="5">
        <v>10</v>
      </c>
      <c r="AP144" s="5">
        <f t="shared" si="49"/>
        <v>420</v>
      </c>
      <c r="AR144" s="7">
        <f t="shared" si="50"/>
        <v>1980</v>
      </c>
      <c r="AS144" s="42">
        <f t="shared" si="44"/>
        <v>42</v>
      </c>
      <c r="AT144" s="5">
        <f>VLOOKUP(G144,'[3]GRADE ATRACURIO 5mL'!$G$6:$AP$374,36,0)</f>
        <v>420</v>
      </c>
      <c r="AU144" s="5" t="b">
        <f t="shared" si="45"/>
        <v>1</v>
      </c>
    </row>
    <row r="145" spans="1:47" ht="25.5" x14ac:dyDescent="0.25">
      <c r="A145" s="20">
        <v>2080354</v>
      </c>
      <c r="B145" s="20">
        <v>58194622000188</v>
      </c>
      <c r="C145" s="21" t="s">
        <v>378</v>
      </c>
      <c r="D145" s="22" t="s">
        <v>65</v>
      </c>
      <c r="E145" s="22" t="s">
        <v>66</v>
      </c>
      <c r="F145" s="22" t="s">
        <v>189</v>
      </c>
      <c r="G145" s="22">
        <v>2287</v>
      </c>
      <c r="H145" s="22" t="s">
        <v>154</v>
      </c>
      <c r="I145" s="23">
        <v>660</v>
      </c>
      <c r="J145" s="23">
        <v>160</v>
      </c>
      <c r="K145" s="23">
        <v>1320</v>
      </c>
      <c r="L145" s="24">
        <v>330</v>
      </c>
      <c r="M145" s="24">
        <v>150</v>
      </c>
      <c r="N145" s="24">
        <v>660</v>
      </c>
      <c r="O145" s="23">
        <v>300</v>
      </c>
      <c r="P145" s="23">
        <v>100</v>
      </c>
      <c r="Q145" s="23">
        <v>600</v>
      </c>
      <c r="R145" s="24">
        <v>0</v>
      </c>
      <c r="S145" s="24">
        <v>0</v>
      </c>
      <c r="T145" s="24">
        <v>0</v>
      </c>
      <c r="U145" s="23">
        <v>1020</v>
      </c>
      <c r="V145" s="23">
        <v>0</v>
      </c>
      <c r="W145" s="23">
        <v>2000</v>
      </c>
      <c r="X145" s="24">
        <v>900</v>
      </c>
      <c r="Y145" s="24">
        <v>0</v>
      </c>
      <c r="Z145" s="24">
        <v>1800</v>
      </c>
      <c r="AA145" s="23">
        <v>1260</v>
      </c>
      <c r="AB145" s="23">
        <v>500</v>
      </c>
      <c r="AC145" s="23">
        <v>2520</v>
      </c>
      <c r="AD145" s="24">
        <v>420</v>
      </c>
      <c r="AE145" s="24">
        <v>500</v>
      </c>
      <c r="AF145" s="24">
        <v>840</v>
      </c>
      <c r="AG145" s="25">
        <f>VLOOKUP(A145,'[1]15 MAPA DE LEITO (USO CAF)'!$D$2:$I$948,6,0)</f>
        <v>0</v>
      </c>
      <c r="AH145" s="25">
        <f>VLOOKUP(A145,[2]taxaOcupacaoCOVID19_CAF_2021_6_!$E$4:$O$916,11,0)</f>
        <v>9</v>
      </c>
      <c r="AI145" s="26">
        <f>VLOOKUP(A145,[2]taxaOcupacaoCOVID19_CAF_2021_6_!$E$4:$Q$916,13,0)</f>
        <v>0.1111111111111111</v>
      </c>
      <c r="AJ145" s="25">
        <f t="shared" si="46"/>
        <v>9</v>
      </c>
      <c r="AK145" s="20">
        <f t="shared" si="47"/>
        <v>1</v>
      </c>
      <c r="AM145" s="27">
        <f t="shared" si="43"/>
        <v>1.1563894018663424E-3</v>
      </c>
      <c r="AN145" s="9">
        <f t="shared" si="48"/>
        <v>115.63894018663423</v>
      </c>
      <c r="AO145" s="5">
        <v>10</v>
      </c>
      <c r="AP145" s="5">
        <f t="shared" si="49"/>
        <v>120</v>
      </c>
      <c r="AR145" s="7">
        <f t="shared" si="50"/>
        <v>540</v>
      </c>
      <c r="AS145" s="42">
        <f t="shared" si="44"/>
        <v>12</v>
      </c>
      <c r="AT145" s="5">
        <f>VLOOKUP(G145,'[3]GRADE ATRACURIO 5mL'!$G$6:$AP$374,36,0)</f>
        <v>120</v>
      </c>
      <c r="AU145" s="5" t="b">
        <f t="shared" si="45"/>
        <v>1</v>
      </c>
    </row>
    <row r="146" spans="1:47" ht="38.25" x14ac:dyDescent="0.25">
      <c r="A146" s="20">
        <v>2080400</v>
      </c>
      <c r="B146" s="20">
        <v>55990451000105</v>
      </c>
      <c r="C146" s="21" t="s">
        <v>382</v>
      </c>
      <c r="D146" s="22" t="s">
        <v>113</v>
      </c>
      <c r="E146" s="22" t="s">
        <v>114</v>
      </c>
      <c r="F146" s="22" t="s">
        <v>189</v>
      </c>
      <c r="G146" s="22">
        <v>1835</v>
      </c>
      <c r="H146" s="22" t="s">
        <v>154</v>
      </c>
      <c r="I146" s="23">
        <v>0</v>
      </c>
      <c r="J146" s="23">
        <v>0</v>
      </c>
      <c r="K146" s="23">
        <v>0</v>
      </c>
      <c r="L146" s="24">
        <v>10000</v>
      </c>
      <c r="M146" s="24">
        <v>1029</v>
      </c>
      <c r="N146" s="24">
        <v>10000</v>
      </c>
      <c r="O146" s="23">
        <v>0</v>
      </c>
      <c r="P146" s="23">
        <v>0</v>
      </c>
      <c r="Q146" s="23">
        <v>0</v>
      </c>
      <c r="R146" s="24">
        <v>0</v>
      </c>
      <c r="S146" s="24">
        <v>0</v>
      </c>
      <c r="T146" s="24">
        <v>0</v>
      </c>
      <c r="U146" s="23">
        <v>15000</v>
      </c>
      <c r="V146" s="23">
        <v>3400</v>
      </c>
      <c r="W146" s="23">
        <v>15000</v>
      </c>
      <c r="X146" s="24">
        <v>0</v>
      </c>
      <c r="Y146" s="24">
        <v>0</v>
      </c>
      <c r="Z146" s="24">
        <v>0</v>
      </c>
      <c r="AA146" s="23">
        <v>1000</v>
      </c>
      <c r="AB146" s="23">
        <v>360</v>
      </c>
      <c r="AC146" s="23">
        <v>1000</v>
      </c>
      <c r="AD146" s="24">
        <v>3000</v>
      </c>
      <c r="AE146" s="24">
        <v>1165</v>
      </c>
      <c r="AF146" s="24">
        <v>3000</v>
      </c>
      <c r="AG146" s="25">
        <f>VLOOKUP(A146,'[1]15 MAPA DE LEITO (USO CAF)'!$D$2:$I$948,6,0)</f>
        <v>0</v>
      </c>
      <c r="AH146" s="25">
        <f>VLOOKUP(A146,[2]taxaOcupacaoCOVID19_CAF_2021_6_!$E$4:$O$916,11,0)</f>
        <v>10</v>
      </c>
      <c r="AI146" s="26">
        <f>VLOOKUP(A146,[2]taxaOcupacaoCOVID19_CAF_2021_6_!$E$4:$Q$916,13,0)</f>
        <v>1</v>
      </c>
      <c r="AJ146" s="25">
        <f t="shared" si="46"/>
        <v>10</v>
      </c>
      <c r="AK146" s="20">
        <f t="shared" si="47"/>
        <v>10</v>
      </c>
      <c r="AM146" s="27">
        <f t="shared" si="43"/>
        <v>1.7521051543429429E-2</v>
      </c>
      <c r="AN146" s="9">
        <f t="shared" si="48"/>
        <v>1752.105154342943</v>
      </c>
      <c r="AO146" s="5">
        <v>10</v>
      </c>
      <c r="AP146" s="5">
        <f t="shared" si="49"/>
        <v>1750</v>
      </c>
      <c r="AR146" s="7">
        <f t="shared" si="50"/>
        <v>8250</v>
      </c>
      <c r="AS146" s="42">
        <f t="shared" si="44"/>
        <v>175</v>
      </c>
      <c r="AT146" s="5">
        <f>VLOOKUP(G146,'[3]GRADE ATRACURIO 5mL'!$G$6:$AP$374,36,0)</f>
        <v>1750</v>
      </c>
      <c r="AU146" s="5" t="b">
        <f t="shared" si="45"/>
        <v>1</v>
      </c>
    </row>
    <row r="147" spans="1:47" ht="51" x14ac:dyDescent="0.25">
      <c r="A147" s="20">
        <v>2080451</v>
      </c>
      <c r="B147" s="20">
        <v>45705765000119</v>
      </c>
      <c r="C147" s="21" t="s">
        <v>383</v>
      </c>
      <c r="D147" s="22" t="s">
        <v>155</v>
      </c>
      <c r="E147" s="22" t="s">
        <v>384</v>
      </c>
      <c r="F147" s="22" t="s">
        <v>189</v>
      </c>
      <c r="G147" s="22">
        <v>1816</v>
      </c>
      <c r="H147" s="22" t="s">
        <v>154</v>
      </c>
      <c r="I147" s="23">
        <v>0</v>
      </c>
      <c r="J147" s="23">
        <v>0</v>
      </c>
      <c r="K147" s="23">
        <v>0</v>
      </c>
      <c r="L147" s="24">
        <v>1000</v>
      </c>
      <c r="M147" s="24">
        <v>550</v>
      </c>
      <c r="N147" s="24">
        <v>2000</v>
      </c>
      <c r="O147" s="23">
        <v>0</v>
      </c>
      <c r="P147" s="23">
        <v>0</v>
      </c>
      <c r="Q147" s="23">
        <v>0</v>
      </c>
      <c r="R147" s="24">
        <v>0</v>
      </c>
      <c r="S147" s="24">
        <v>0</v>
      </c>
      <c r="T147" s="24">
        <v>0</v>
      </c>
      <c r="U147" s="23">
        <v>4000</v>
      </c>
      <c r="V147" s="23">
        <v>1661</v>
      </c>
      <c r="W147" s="23">
        <v>8000</v>
      </c>
      <c r="X147" s="24">
        <v>0</v>
      </c>
      <c r="Y147" s="24">
        <v>0</v>
      </c>
      <c r="Z147" s="24">
        <v>0</v>
      </c>
      <c r="AA147" s="23">
        <v>0</v>
      </c>
      <c r="AB147" s="23">
        <v>0</v>
      </c>
      <c r="AC147" s="23">
        <v>0</v>
      </c>
      <c r="AD147" s="24">
        <v>500</v>
      </c>
      <c r="AE147" s="24">
        <v>265</v>
      </c>
      <c r="AF147" s="24">
        <v>1000</v>
      </c>
      <c r="AG147" s="25">
        <f>VLOOKUP(A147,'[1]15 MAPA DE LEITO (USO CAF)'!$D$2:$I$948,6,0)</f>
        <v>15</v>
      </c>
      <c r="AH147" s="25">
        <f>VLOOKUP(A147,[2]taxaOcupacaoCOVID19_CAF_2021_6_!$E$4:$O$916,11,0)</f>
        <v>15</v>
      </c>
      <c r="AI147" s="26">
        <f>VLOOKUP(A147,[2]taxaOcupacaoCOVID19_CAF_2021_6_!$E$4:$Q$916,13,0)</f>
        <v>0.93333333333333335</v>
      </c>
      <c r="AJ147" s="25">
        <f t="shared" si="46"/>
        <v>15</v>
      </c>
      <c r="AK147" s="20">
        <f t="shared" si="47"/>
        <v>14</v>
      </c>
      <c r="AM147" s="27">
        <f t="shared" si="43"/>
        <v>3.5042103086858861E-3</v>
      </c>
      <c r="AN147" s="9">
        <f t="shared" si="48"/>
        <v>350.42103086858862</v>
      </c>
      <c r="AO147" s="5">
        <v>10</v>
      </c>
      <c r="AP147" s="5">
        <f t="shared" si="49"/>
        <v>350</v>
      </c>
      <c r="AR147" s="7">
        <f t="shared" si="50"/>
        <v>1650</v>
      </c>
      <c r="AS147" s="42">
        <f t="shared" si="44"/>
        <v>35</v>
      </c>
      <c r="AT147" s="5">
        <f>VLOOKUP(G147,'[3]GRADE ATRACURIO 5mL'!$G$6:$AP$374,36,0)</f>
        <v>350</v>
      </c>
      <c r="AU147" s="5" t="b">
        <f t="shared" si="45"/>
        <v>1</v>
      </c>
    </row>
    <row r="148" spans="1:47" ht="25.5" x14ac:dyDescent="0.25">
      <c r="A148" s="20">
        <v>2080931</v>
      </c>
      <c r="B148" s="20">
        <v>59610394000142</v>
      </c>
      <c r="C148" s="21" t="s">
        <v>387</v>
      </c>
      <c r="D148" s="22" t="s">
        <v>58</v>
      </c>
      <c r="E148" s="22" t="s">
        <v>388</v>
      </c>
      <c r="F148" s="22" t="s">
        <v>189</v>
      </c>
      <c r="G148" s="22">
        <v>1853</v>
      </c>
      <c r="H148" s="22" t="s">
        <v>154</v>
      </c>
      <c r="I148" s="23">
        <v>19870</v>
      </c>
      <c r="J148" s="23">
        <v>497</v>
      </c>
      <c r="K148" s="23">
        <v>20000</v>
      </c>
      <c r="L148" s="24">
        <v>1088</v>
      </c>
      <c r="M148" s="24">
        <v>76</v>
      </c>
      <c r="N148" s="24">
        <v>1500</v>
      </c>
      <c r="O148" s="23">
        <v>3425</v>
      </c>
      <c r="P148" s="23">
        <v>15</v>
      </c>
      <c r="Q148" s="23">
        <v>3500</v>
      </c>
      <c r="R148" s="24">
        <v>4951</v>
      </c>
      <c r="S148" s="24">
        <v>23</v>
      </c>
      <c r="T148" s="24">
        <v>5000</v>
      </c>
      <c r="U148" s="23">
        <v>18587</v>
      </c>
      <c r="V148" s="23">
        <v>1979</v>
      </c>
      <c r="W148" s="23">
        <v>25000</v>
      </c>
      <c r="X148" s="24">
        <v>0</v>
      </c>
      <c r="Y148" s="24">
        <v>0</v>
      </c>
      <c r="Z148" s="24">
        <v>0</v>
      </c>
      <c r="AA148" s="23">
        <v>13782</v>
      </c>
      <c r="AB148" s="23">
        <v>903</v>
      </c>
      <c r="AC148" s="23">
        <v>15000</v>
      </c>
      <c r="AD148" s="24">
        <v>3688</v>
      </c>
      <c r="AE148" s="24">
        <v>785</v>
      </c>
      <c r="AF148" s="24">
        <v>4000</v>
      </c>
      <c r="AG148" s="25">
        <f>VLOOKUP(A148,'[1]15 MAPA DE LEITO (USO CAF)'!$D$2:$I$948,6,0)</f>
        <v>0</v>
      </c>
      <c r="AH148" s="25">
        <f>VLOOKUP(A148,[2]taxaOcupacaoCOVID19_CAF_2021_6_!$E$4:$O$916,11,0)</f>
        <v>50</v>
      </c>
      <c r="AI148" s="26">
        <f>VLOOKUP(A148,[2]taxaOcupacaoCOVID19_CAF_2021_6_!$E$4:$Q$916,13,0)</f>
        <v>0.76</v>
      </c>
      <c r="AJ148" s="25">
        <f t="shared" si="46"/>
        <v>50</v>
      </c>
      <c r="AK148" s="20">
        <f t="shared" si="47"/>
        <v>38</v>
      </c>
      <c r="AM148" s="27">
        <f t="shared" si="43"/>
        <v>2.6281577315144145E-3</v>
      </c>
      <c r="AN148" s="9">
        <f t="shared" si="48"/>
        <v>262.81577315144142</v>
      </c>
      <c r="AO148" s="5">
        <v>10</v>
      </c>
      <c r="AP148" s="5">
        <f t="shared" si="49"/>
        <v>260</v>
      </c>
      <c r="AR148" s="7">
        <f t="shared" si="50"/>
        <v>1240</v>
      </c>
      <c r="AS148" s="42">
        <f t="shared" si="44"/>
        <v>26</v>
      </c>
      <c r="AT148" s="5">
        <f>VLOOKUP(G148,'[3]GRADE ATRACURIO 5mL'!$G$6:$AP$374,36,0)</f>
        <v>260</v>
      </c>
      <c r="AU148" s="5" t="b">
        <f t="shared" si="45"/>
        <v>1</v>
      </c>
    </row>
    <row r="149" spans="1:47" ht="38.25" x14ac:dyDescent="0.25">
      <c r="A149" s="20">
        <v>2080958</v>
      </c>
      <c r="B149" s="20">
        <v>53593398000183</v>
      </c>
      <c r="C149" s="21" t="s">
        <v>389</v>
      </c>
      <c r="D149" s="22" t="s">
        <v>73</v>
      </c>
      <c r="E149" s="22" t="s">
        <v>390</v>
      </c>
      <c r="F149" s="22" t="s">
        <v>189</v>
      </c>
      <c r="G149" s="22">
        <v>1841</v>
      </c>
      <c r="H149" s="22" t="s">
        <v>154</v>
      </c>
      <c r="I149" s="23">
        <v>0</v>
      </c>
      <c r="J149" s="23">
        <v>0</v>
      </c>
      <c r="K149" s="23">
        <v>0</v>
      </c>
      <c r="L149" s="24">
        <v>560</v>
      </c>
      <c r="M149" s="24">
        <v>0</v>
      </c>
      <c r="N149" s="24">
        <v>250</v>
      </c>
      <c r="O149" s="23">
        <v>0</v>
      </c>
      <c r="P149" s="23">
        <v>0</v>
      </c>
      <c r="Q149" s="23">
        <v>0</v>
      </c>
      <c r="R149" s="24">
        <v>250</v>
      </c>
      <c r="S149" s="24">
        <v>0</v>
      </c>
      <c r="T149" s="24">
        <v>250</v>
      </c>
      <c r="U149" s="23">
        <v>0</v>
      </c>
      <c r="V149" s="23">
        <v>0</v>
      </c>
      <c r="W149" s="23">
        <v>0</v>
      </c>
      <c r="X149" s="24">
        <v>0</v>
      </c>
      <c r="Y149" s="24">
        <v>0</v>
      </c>
      <c r="Z149" s="24">
        <v>0</v>
      </c>
      <c r="AA149" s="23">
        <v>92</v>
      </c>
      <c r="AB149" s="23">
        <v>0</v>
      </c>
      <c r="AC149" s="23">
        <v>250</v>
      </c>
      <c r="AD149" s="24">
        <v>0</v>
      </c>
      <c r="AE149" s="24">
        <v>0</v>
      </c>
      <c r="AF149" s="24">
        <v>0</v>
      </c>
      <c r="AG149" s="25">
        <f>VLOOKUP(A149,'[1]15 MAPA DE LEITO (USO CAF)'!$D$2:$I$948,6,0)</f>
        <v>0</v>
      </c>
      <c r="AH149" s="25">
        <f>VLOOKUP(A149,[2]taxaOcupacaoCOVID19_CAF_2021_6_!$E$4:$O$916,11,0)</f>
        <v>0</v>
      </c>
      <c r="AI149" s="26" t="e">
        <f>VLOOKUP(A149,[2]taxaOcupacaoCOVID19_CAF_2021_6_!$E$4:$Q$916,13,0)</f>
        <v>#DIV/0!</v>
      </c>
      <c r="AJ149" s="25">
        <f t="shared" si="46"/>
        <v>0</v>
      </c>
      <c r="AK149" s="20">
        <f>AJ149</f>
        <v>0</v>
      </c>
      <c r="AM149" s="27">
        <f t="shared" si="43"/>
        <v>4.3802628858573576E-4</v>
      </c>
      <c r="AN149" s="9">
        <f t="shared" si="48"/>
        <v>43.802628858573577</v>
      </c>
      <c r="AO149" s="5">
        <v>10</v>
      </c>
      <c r="AP149" s="5">
        <f t="shared" si="49"/>
        <v>40</v>
      </c>
      <c r="AR149" s="7">
        <f t="shared" si="50"/>
        <v>210</v>
      </c>
      <c r="AS149" s="42">
        <f t="shared" si="44"/>
        <v>4</v>
      </c>
      <c r="AT149" s="5">
        <f>VLOOKUP(G149,'[3]GRADE ATRACURIO 5mL'!$G$6:$AP$374,36,0)</f>
        <v>40</v>
      </c>
      <c r="AU149" s="5" t="b">
        <f t="shared" si="45"/>
        <v>1</v>
      </c>
    </row>
    <row r="150" spans="1:47" ht="25.5" x14ac:dyDescent="0.25">
      <c r="A150" s="20">
        <v>2081083</v>
      </c>
      <c r="B150" s="20">
        <v>44364826000105</v>
      </c>
      <c r="C150" s="21" t="s">
        <v>391</v>
      </c>
      <c r="D150" s="22" t="s">
        <v>73</v>
      </c>
      <c r="E150" s="22" t="s">
        <v>74</v>
      </c>
      <c r="F150" s="22" t="s">
        <v>189</v>
      </c>
      <c r="G150" s="22">
        <v>1781</v>
      </c>
      <c r="H150" s="22" t="s">
        <v>154</v>
      </c>
      <c r="I150" s="23">
        <v>0</v>
      </c>
      <c r="J150" s="23">
        <v>0</v>
      </c>
      <c r="K150" s="23">
        <v>0</v>
      </c>
      <c r="L150" s="24">
        <v>18000</v>
      </c>
      <c r="M150" s="24">
        <v>0</v>
      </c>
      <c r="N150" s="24">
        <v>18000</v>
      </c>
      <c r="O150" s="23">
        <v>0</v>
      </c>
      <c r="P150" s="23">
        <v>0</v>
      </c>
      <c r="Q150" s="23">
        <v>0</v>
      </c>
      <c r="R150" s="24">
        <v>18000</v>
      </c>
      <c r="S150" s="24">
        <v>0</v>
      </c>
      <c r="T150" s="24">
        <v>18000</v>
      </c>
      <c r="U150" s="23">
        <v>14400</v>
      </c>
      <c r="V150" s="23">
        <v>0</v>
      </c>
      <c r="W150" s="23">
        <v>14400</v>
      </c>
      <c r="X150" s="24">
        <v>0</v>
      </c>
      <c r="Y150" s="24">
        <v>0</v>
      </c>
      <c r="Z150" s="24">
        <v>0</v>
      </c>
      <c r="AA150" s="23">
        <v>23400</v>
      </c>
      <c r="AB150" s="23">
        <v>0</v>
      </c>
      <c r="AC150" s="23">
        <v>23400</v>
      </c>
      <c r="AD150" s="24">
        <v>18000</v>
      </c>
      <c r="AE150" s="24">
        <v>0</v>
      </c>
      <c r="AF150" s="24">
        <v>18000</v>
      </c>
      <c r="AG150" s="25">
        <f>VLOOKUP(A150,'[1]15 MAPA DE LEITO (USO CAF)'!$D$2:$I$948,6,0)</f>
        <v>20</v>
      </c>
      <c r="AH150" s="25">
        <f>VLOOKUP(A150,[2]taxaOcupacaoCOVID19_CAF_2021_6_!$E$4:$O$916,11,0)</f>
        <v>12</v>
      </c>
      <c r="AI150" s="26">
        <f>VLOOKUP(A150,[2]taxaOcupacaoCOVID19_CAF_2021_6_!$E$4:$Q$916,13,0)</f>
        <v>1</v>
      </c>
      <c r="AJ150" s="25">
        <f t="shared" si="46"/>
        <v>20</v>
      </c>
      <c r="AK150" s="20">
        <f t="shared" si="47"/>
        <v>20</v>
      </c>
      <c r="AM150" s="27">
        <f t="shared" si="43"/>
        <v>3.1537892778172975E-2</v>
      </c>
      <c r="AN150" s="9">
        <f t="shared" si="48"/>
        <v>3153.7892778172977</v>
      </c>
      <c r="AO150" s="5">
        <v>10</v>
      </c>
      <c r="AP150" s="5">
        <f t="shared" si="49"/>
        <v>3150</v>
      </c>
      <c r="AR150" s="7">
        <f t="shared" si="50"/>
        <v>14850</v>
      </c>
      <c r="AS150" s="42">
        <f t="shared" si="44"/>
        <v>315</v>
      </c>
      <c r="AT150" s="5">
        <f>VLOOKUP(G150,'[3]GRADE ATRACURIO 5mL'!$G$6:$AP$374,36,0)</f>
        <v>3150</v>
      </c>
      <c r="AU150" s="5" t="b">
        <f t="shared" si="45"/>
        <v>1</v>
      </c>
    </row>
    <row r="151" spans="1:47" ht="38.25" x14ac:dyDescent="0.25">
      <c r="A151" s="20">
        <v>2081164</v>
      </c>
      <c r="B151" s="20">
        <v>13370183000189</v>
      </c>
      <c r="C151" s="21" t="s">
        <v>392</v>
      </c>
      <c r="D151" s="22" t="s">
        <v>113</v>
      </c>
      <c r="E151" s="22" t="s">
        <v>114</v>
      </c>
      <c r="F151" s="22" t="s">
        <v>189</v>
      </c>
      <c r="G151" s="22">
        <v>1780</v>
      </c>
      <c r="H151" s="22" t="s">
        <v>154</v>
      </c>
      <c r="I151" s="23">
        <v>0</v>
      </c>
      <c r="J151" s="23">
        <v>0</v>
      </c>
      <c r="K151" s="23">
        <v>0</v>
      </c>
      <c r="L151" s="24">
        <v>6500</v>
      </c>
      <c r="M151" s="24">
        <v>300</v>
      </c>
      <c r="N151" s="24">
        <v>13000</v>
      </c>
      <c r="O151" s="23">
        <v>0</v>
      </c>
      <c r="P151" s="23">
        <v>0</v>
      </c>
      <c r="Q151" s="23">
        <v>0</v>
      </c>
      <c r="R151" s="24">
        <v>9000</v>
      </c>
      <c r="S151" s="24">
        <v>0</v>
      </c>
      <c r="T151" s="24">
        <v>18000</v>
      </c>
      <c r="U151" s="23">
        <v>0</v>
      </c>
      <c r="V151" s="23">
        <v>0</v>
      </c>
      <c r="W151" s="23">
        <v>0</v>
      </c>
      <c r="X151" s="24">
        <v>0</v>
      </c>
      <c r="Y151" s="24">
        <v>0</v>
      </c>
      <c r="Z151" s="24">
        <v>0</v>
      </c>
      <c r="AA151" s="23">
        <v>2500</v>
      </c>
      <c r="AB151" s="23">
        <v>762</v>
      </c>
      <c r="AC151" s="23">
        <v>5000</v>
      </c>
      <c r="AD151" s="24">
        <v>2500</v>
      </c>
      <c r="AE151" s="24">
        <v>980</v>
      </c>
      <c r="AF151" s="24">
        <v>5000</v>
      </c>
      <c r="AG151" s="25">
        <f>VLOOKUP(A151,'[1]15 MAPA DE LEITO (USO CAF)'!$D$2:$I$948,6,0)</f>
        <v>0</v>
      </c>
      <c r="AH151" s="25">
        <f>VLOOKUP(A151,[2]taxaOcupacaoCOVID19_CAF_2021_6_!$E$4:$O$916,11,0)</f>
        <v>39</v>
      </c>
      <c r="AI151" s="26">
        <f>VLOOKUP(A151,[2]taxaOcupacaoCOVID19_CAF_2021_6_!$E$4:$Q$916,13,0)</f>
        <v>0.97435897435897434</v>
      </c>
      <c r="AJ151" s="25">
        <f t="shared" si="46"/>
        <v>39</v>
      </c>
      <c r="AK151" s="20">
        <f t="shared" si="47"/>
        <v>38</v>
      </c>
      <c r="AM151" s="27">
        <f t="shared" si="43"/>
        <v>2.2777367006458261E-2</v>
      </c>
      <c r="AN151" s="9">
        <f t="shared" si="48"/>
        <v>2277.7367006458262</v>
      </c>
      <c r="AO151" s="5">
        <v>10</v>
      </c>
      <c r="AP151" s="5">
        <f t="shared" si="49"/>
        <v>2280</v>
      </c>
      <c r="AR151" s="7">
        <f t="shared" si="50"/>
        <v>10720</v>
      </c>
      <c r="AS151" s="42">
        <f t="shared" si="44"/>
        <v>228</v>
      </c>
      <c r="AT151" s="5">
        <f>VLOOKUP(G151,'[3]GRADE ATRACURIO 5mL'!$G$6:$AP$374,36,0)</f>
        <v>2280</v>
      </c>
      <c r="AU151" s="5" t="b">
        <f t="shared" si="45"/>
        <v>1</v>
      </c>
    </row>
    <row r="152" spans="1:47" ht="25.5" x14ac:dyDescent="0.25">
      <c r="A152" s="20">
        <v>2081350</v>
      </c>
      <c r="B152" s="20">
        <v>54667316000160</v>
      </c>
      <c r="C152" s="21" t="s">
        <v>393</v>
      </c>
      <c r="D152" s="22" t="s">
        <v>84</v>
      </c>
      <c r="E152" s="22" t="s">
        <v>394</v>
      </c>
      <c r="F152" s="22" t="s">
        <v>189</v>
      </c>
      <c r="G152" s="22">
        <v>2136</v>
      </c>
      <c r="H152" s="22" t="s">
        <v>154</v>
      </c>
      <c r="I152" s="23">
        <v>0</v>
      </c>
      <c r="J152" s="23">
        <v>0</v>
      </c>
      <c r="K152" s="23">
        <v>0</v>
      </c>
      <c r="L152" s="24">
        <v>360</v>
      </c>
      <c r="M152" s="24">
        <v>0</v>
      </c>
      <c r="N152" s="24">
        <v>600</v>
      </c>
      <c r="O152" s="23">
        <v>30</v>
      </c>
      <c r="P152" s="23">
        <v>0</v>
      </c>
      <c r="Q152" s="23">
        <v>100</v>
      </c>
      <c r="R152" s="24">
        <v>0</v>
      </c>
      <c r="S152" s="24">
        <v>0</v>
      </c>
      <c r="T152" s="24">
        <v>0</v>
      </c>
      <c r="U152" s="23">
        <v>900</v>
      </c>
      <c r="V152" s="23">
        <v>677</v>
      </c>
      <c r="W152" s="23">
        <v>1000</v>
      </c>
      <c r="X152" s="24">
        <v>0</v>
      </c>
      <c r="Y152" s="24">
        <v>0</v>
      </c>
      <c r="Z152" s="24">
        <v>0</v>
      </c>
      <c r="AA152" s="23">
        <v>0</v>
      </c>
      <c r="AB152" s="23">
        <v>0</v>
      </c>
      <c r="AC152" s="23">
        <v>0</v>
      </c>
      <c r="AD152" s="24">
        <v>0</v>
      </c>
      <c r="AE152" s="24">
        <v>0</v>
      </c>
      <c r="AF152" s="24">
        <v>0</v>
      </c>
      <c r="AG152" s="25">
        <f>VLOOKUP(A152,'[1]15 MAPA DE LEITO (USO CAF)'!$D$2:$I$948,6,0)</f>
        <v>0</v>
      </c>
      <c r="AH152" s="25">
        <f>VLOOKUP(A152,[2]taxaOcupacaoCOVID19_CAF_2021_6_!$E$4:$O$916,11,0)</f>
        <v>0</v>
      </c>
      <c r="AI152" s="26" t="e">
        <f>VLOOKUP(A152,[2]taxaOcupacaoCOVID19_CAF_2021_6_!$E$4:$Q$916,13,0)</f>
        <v>#DIV/0!</v>
      </c>
      <c r="AJ152" s="25">
        <f t="shared" si="46"/>
        <v>0</v>
      </c>
      <c r="AK152" s="20">
        <f t="shared" ref="AK152" si="51">AJ152</f>
        <v>0</v>
      </c>
      <c r="AM152" s="27">
        <f t="shared" si="43"/>
        <v>1.0512630926057659E-3</v>
      </c>
      <c r="AN152" s="9">
        <f t="shared" si="48"/>
        <v>105.12630926057659</v>
      </c>
      <c r="AO152" s="5">
        <v>10</v>
      </c>
      <c r="AP152" s="5">
        <f t="shared" si="49"/>
        <v>110</v>
      </c>
      <c r="AR152" s="7">
        <f t="shared" si="50"/>
        <v>490</v>
      </c>
      <c r="AS152" s="42">
        <f t="shared" si="44"/>
        <v>11</v>
      </c>
      <c r="AT152" s="5">
        <f>VLOOKUP(G152,'[3]GRADE ATRACURIO 5mL'!$G$6:$AP$374,36,0)</f>
        <v>110</v>
      </c>
      <c r="AU152" s="5" t="b">
        <f t="shared" si="45"/>
        <v>1</v>
      </c>
    </row>
    <row r="153" spans="1:47" ht="51" x14ac:dyDescent="0.25">
      <c r="A153" s="20">
        <v>2081512</v>
      </c>
      <c r="B153" s="20">
        <v>48547806000120</v>
      </c>
      <c r="C153" s="21" t="s">
        <v>397</v>
      </c>
      <c r="D153" s="22" t="s">
        <v>90</v>
      </c>
      <c r="E153" s="22" t="s">
        <v>219</v>
      </c>
      <c r="F153" s="22" t="s">
        <v>189</v>
      </c>
      <c r="G153" s="22">
        <v>593</v>
      </c>
      <c r="H153" s="22" t="s">
        <v>154</v>
      </c>
      <c r="I153" s="23">
        <v>200</v>
      </c>
      <c r="J153" s="23">
        <v>0</v>
      </c>
      <c r="K153" s="23">
        <v>400</v>
      </c>
      <c r="L153" s="24">
        <v>812</v>
      </c>
      <c r="M153" s="24">
        <v>495</v>
      </c>
      <c r="N153" s="24">
        <v>1600</v>
      </c>
      <c r="O153" s="23">
        <v>1626</v>
      </c>
      <c r="P153" s="23">
        <v>95</v>
      </c>
      <c r="Q153" s="23">
        <v>3200</v>
      </c>
      <c r="R153" s="24">
        <v>400</v>
      </c>
      <c r="S153" s="24">
        <v>0</v>
      </c>
      <c r="T153" s="24">
        <v>800</v>
      </c>
      <c r="U153" s="23">
        <v>1290</v>
      </c>
      <c r="V153" s="23">
        <v>219</v>
      </c>
      <c r="W153" s="23">
        <v>2580</v>
      </c>
      <c r="X153" s="24">
        <v>0</v>
      </c>
      <c r="Y153" s="24">
        <v>0</v>
      </c>
      <c r="Z153" s="24">
        <v>0</v>
      </c>
      <c r="AA153" s="23">
        <v>1433</v>
      </c>
      <c r="AB153" s="23">
        <v>266</v>
      </c>
      <c r="AC153" s="23">
        <v>2866</v>
      </c>
      <c r="AD153" s="24">
        <v>400</v>
      </c>
      <c r="AE153" s="24">
        <v>61</v>
      </c>
      <c r="AF153" s="24">
        <v>800</v>
      </c>
      <c r="AG153" s="25">
        <f>VLOOKUP(A153,'[1]15 MAPA DE LEITO (USO CAF)'!$D$2:$I$948,6,0)</f>
        <v>0</v>
      </c>
      <c r="AH153" s="25">
        <f>VLOOKUP(A153,[2]taxaOcupacaoCOVID19_CAF_2021_6_!$E$4:$O$916,11,0)</f>
        <v>25</v>
      </c>
      <c r="AI153" s="26">
        <f>VLOOKUP(A153,[2]taxaOcupacaoCOVID19_CAF_2021_6_!$E$4:$Q$916,13,0)</f>
        <v>0.68</v>
      </c>
      <c r="AJ153" s="25">
        <f t="shared" si="46"/>
        <v>25</v>
      </c>
      <c r="AK153" s="20">
        <f t="shared" si="47"/>
        <v>17</v>
      </c>
      <c r="AM153" s="27">
        <f t="shared" si="43"/>
        <v>2.803368246948709E-3</v>
      </c>
      <c r="AN153" s="9">
        <f t="shared" si="48"/>
        <v>280.33682469487087</v>
      </c>
      <c r="AO153" s="5">
        <v>10</v>
      </c>
      <c r="AP153" s="5">
        <f t="shared" si="49"/>
        <v>280</v>
      </c>
      <c r="AR153" s="7">
        <f t="shared" si="50"/>
        <v>1320</v>
      </c>
      <c r="AS153" s="42">
        <f t="shared" si="44"/>
        <v>28</v>
      </c>
      <c r="AT153" s="5">
        <f>VLOOKUP(G153,'[3]GRADE ATRACURIO 5mL'!$G$6:$AP$374,36,0)</f>
        <v>280</v>
      </c>
      <c r="AU153" s="5" t="b">
        <f t="shared" si="45"/>
        <v>1</v>
      </c>
    </row>
    <row r="154" spans="1:47" ht="38.25" x14ac:dyDescent="0.25">
      <c r="A154" s="20">
        <v>2081644</v>
      </c>
      <c r="B154" s="20">
        <v>51612828000131</v>
      </c>
      <c r="C154" s="21" t="s">
        <v>398</v>
      </c>
      <c r="D154" s="22" t="s">
        <v>90</v>
      </c>
      <c r="E154" s="22" t="s">
        <v>219</v>
      </c>
      <c r="F154" s="22" t="s">
        <v>189</v>
      </c>
      <c r="G154" s="22">
        <v>1909</v>
      </c>
      <c r="H154" s="22" t="s">
        <v>154</v>
      </c>
      <c r="I154" s="23">
        <v>0</v>
      </c>
      <c r="J154" s="23">
        <v>0</v>
      </c>
      <c r="K154" s="23">
        <v>0</v>
      </c>
      <c r="L154" s="24">
        <v>500</v>
      </c>
      <c r="M154" s="24">
        <v>0</v>
      </c>
      <c r="N154" s="24">
        <v>1000</v>
      </c>
      <c r="O154" s="23">
        <v>1000</v>
      </c>
      <c r="P154" s="23">
        <v>0</v>
      </c>
      <c r="Q154" s="23">
        <v>2000</v>
      </c>
      <c r="R154" s="24">
        <v>0</v>
      </c>
      <c r="S154" s="24">
        <v>0</v>
      </c>
      <c r="T154" s="24">
        <v>0</v>
      </c>
      <c r="U154" s="23">
        <v>0</v>
      </c>
      <c r="V154" s="23">
        <v>0</v>
      </c>
      <c r="W154" s="23">
        <v>0</v>
      </c>
      <c r="X154" s="24">
        <v>0</v>
      </c>
      <c r="Y154" s="24">
        <v>0</v>
      </c>
      <c r="Z154" s="24">
        <v>0</v>
      </c>
      <c r="AA154" s="23">
        <v>0</v>
      </c>
      <c r="AB154" s="23">
        <v>0</v>
      </c>
      <c r="AC154" s="23">
        <v>0</v>
      </c>
      <c r="AD154" s="24">
        <v>1036</v>
      </c>
      <c r="AE154" s="24">
        <v>436</v>
      </c>
      <c r="AF154" s="24">
        <v>2000</v>
      </c>
      <c r="AG154" s="25">
        <f>VLOOKUP(A154,'[1]15 MAPA DE LEITO (USO CAF)'!$D$2:$I$948,6,0)</f>
        <v>13</v>
      </c>
      <c r="AH154" s="25">
        <f>VLOOKUP(A154,[2]taxaOcupacaoCOVID19_CAF_2021_6_!$E$4:$O$916,11,0)</f>
        <v>2</v>
      </c>
      <c r="AI154" s="26">
        <f>VLOOKUP(A154,[2]taxaOcupacaoCOVID19_CAF_2021_6_!$E$4:$Q$916,13,0)</f>
        <v>1</v>
      </c>
      <c r="AJ154" s="25">
        <f t="shared" si="46"/>
        <v>13</v>
      </c>
      <c r="AK154" s="20">
        <f t="shared" si="47"/>
        <v>13</v>
      </c>
      <c r="AM154" s="27">
        <f t="shared" si="43"/>
        <v>1.7521051543429431E-3</v>
      </c>
      <c r="AN154" s="9">
        <f t="shared" si="48"/>
        <v>175.21051543429431</v>
      </c>
      <c r="AO154" s="5">
        <v>10</v>
      </c>
      <c r="AP154" s="5">
        <f t="shared" si="49"/>
        <v>180</v>
      </c>
      <c r="AR154" s="7">
        <f t="shared" si="50"/>
        <v>820</v>
      </c>
      <c r="AS154" s="42">
        <f t="shared" si="44"/>
        <v>18</v>
      </c>
      <c r="AT154" s="5">
        <f>VLOOKUP(G154,'[3]GRADE ATRACURIO 5mL'!$G$6:$AP$374,36,0)</f>
        <v>180</v>
      </c>
      <c r="AU154" s="5" t="b">
        <f t="shared" si="45"/>
        <v>1</v>
      </c>
    </row>
    <row r="155" spans="1:47" ht="51" x14ac:dyDescent="0.25">
      <c r="A155" s="20">
        <v>2081652</v>
      </c>
      <c r="B155" s="20">
        <v>48433452000193</v>
      </c>
      <c r="C155" s="21" t="s">
        <v>399</v>
      </c>
      <c r="D155" s="22" t="s">
        <v>142</v>
      </c>
      <c r="E155" s="22" t="s">
        <v>400</v>
      </c>
      <c r="F155" s="22" t="s">
        <v>189</v>
      </c>
      <c r="G155" s="22">
        <v>1988</v>
      </c>
      <c r="H155" s="22" t="s">
        <v>154</v>
      </c>
      <c r="I155" s="23">
        <v>0</v>
      </c>
      <c r="J155" s="23">
        <v>0</v>
      </c>
      <c r="K155" s="23">
        <v>0</v>
      </c>
      <c r="L155" s="24">
        <v>50</v>
      </c>
      <c r="M155" s="24">
        <v>0</v>
      </c>
      <c r="N155" s="24">
        <v>100</v>
      </c>
      <c r="O155" s="23">
        <v>0</v>
      </c>
      <c r="P155" s="23">
        <v>0</v>
      </c>
      <c r="Q155" s="23">
        <v>0</v>
      </c>
      <c r="R155" s="24">
        <v>0</v>
      </c>
      <c r="S155" s="24">
        <v>0</v>
      </c>
      <c r="T155" s="24">
        <v>0</v>
      </c>
      <c r="U155" s="23">
        <v>75</v>
      </c>
      <c r="V155" s="23">
        <v>0</v>
      </c>
      <c r="W155" s="23">
        <v>150</v>
      </c>
      <c r="X155" s="24">
        <v>0</v>
      </c>
      <c r="Y155" s="24">
        <v>0</v>
      </c>
      <c r="Z155" s="24">
        <v>0</v>
      </c>
      <c r="AA155" s="23">
        <v>25</v>
      </c>
      <c r="AB155" s="23">
        <v>11</v>
      </c>
      <c r="AC155" s="23">
        <v>50</v>
      </c>
      <c r="AD155" s="24">
        <v>100</v>
      </c>
      <c r="AE155" s="24">
        <v>0</v>
      </c>
      <c r="AF155" s="24">
        <v>200</v>
      </c>
      <c r="AG155" s="25">
        <f>VLOOKUP(A155,'[1]15 MAPA DE LEITO (USO CAF)'!$D$2:$I$948,6,0)</f>
        <v>0</v>
      </c>
      <c r="AH155" s="25">
        <f>VLOOKUP(A155,[2]taxaOcupacaoCOVID19_CAF_2021_6_!$E$4:$O$916,11,0)</f>
        <v>0</v>
      </c>
      <c r="AI155" s="26" t="e">
        <f>VLOOKUP(A155,[2]taxaOcupacaoCOVID19_CAF_2021_6_!$E$4:$Q$916,13,0)</f>
        <v>#DIV/0!</v>
      </c>
      <c r="AJ155" s="25">
        <f t="shared" si="46"/>
        <v>0</v>
      </c>
      <c r="AK155" s="20">
        <f t="shared" ref="AK155:AK157" si="52">AJ155</f>
        <v>0</v>
      </c>
      <c r="AM155" s="27">
        <f t="shared" si="43"/>
        <v>1.7521051543429431E-4</v>
      </c>
      <c r="AN155" s="9">
        <f t="shared" si="48"/>
        <v>17.521051543429429</v>
      </c>
      <c r="AO155" s="5">
        <v>10</v>
      </c>
      <c r="AP155" s="5">
        <f t="shared" si="49"/>
        <v>20</v>
      </c>
      <c r="AR155" s="7">
        <f t="shared" si="50"/>
        <v>80</v>
      </c>
      <c r="AS155" s="42">
        <f t="shared" si="44"/>
        <v>2</v>
      </c>
      <c r="AT155" s="5">
        <f>VLOOKUP(G155,'[3]GRADE ATRACURIO 5mL'!$G$6:$AP$374,36,0)</f>
        <v>20</v>
      </c>
      <c r="AU155" s="5" t="b">
        <f t="shared" si="45"/>
        <v>1</v>
      </c>
    </row>
    <row r="156" spans="1:47" ht="25.5" x14ac:dyDescent="0.25">
      <c r="A156" s="20">
        <v>2081660</v>
      </c>
      <c r="B156" s="20">
        <v>47644406000170</v>
      </c>
      <c r="C156" s="21" t="s">
        <v>401</v>
      </c>
      <c r="D156" s="22" t="s">
        <v>73</v>
      </c>
      <c r="E156" s="22" t="s">
        <v>402</v>
      </c>
      <c r="F156" s="22" t="s">
        <v>189</v>
      </c>
      <c r="G156" s="22">
        <v>2363</v>
      </c>
      <c r="H156" s="22" t="s">
        <v>154</v>
      </c>
      <c r="I156" s="23">
        <v>3000</v>
      </c>
      <c r="J156" s="23">
        <v>15</v>
      </c>
      <c r="K156" s="23">
        <v>3000</v>
      </c>
      <c r="L156" s="24">
        <v>3000</v>
      </c>
      <c r="M156" s="24">
        <v>0</v>
      </c>
      <c r="N156" s="24">
        <v>3000</v>
      </c>
      <c r="O156" s="23">
        <v>3000</v>
      </c>
      <c r="P156" s="23">
        <v>0</v>
      </c>
      <c r="Q156" s="23">
        <v>3000</v>
      </c>
      <c r="R156" s="24">
        <v>3000</v>
      </c>
      <c r="S156" s="24">
        <v>5</v>
      </c>
      <c r="T156" s="24">
        <v>3000</v>
      </c>
      <c r="U156" s="23">
        <v>2400</v>
      </c>
      <c r="V156" s="23">
        <v>53</v>
      </c>
      <c r="W156" s="23">
        <v>2400</v>
      </c>
      <c r="X156" s="24">
        <v>4500</v>
      </c>
      <c r="Y156" s="24">
        <v>0</v>
      </c>
      <c r="Z156" s="24">
        <v>4500</v>
      </c>
      <c r="AA156" s="23">
        <v>4500</v>
      </c>
      <c r="AB156" s="23">
        <v>0</v>
      </c>
      <c r="AC156" s="23">
        <v>4500</v>
      </c>
      <c r="AD156" s="24">
        <v>4500</v>
      </c>
      <c r="AE156" s="24">
        <v>0</v>
      </c>
      <c r="AF156" s="24">
        <v>4500</v>
      </c>
      <c r="AG156" s="25">
        <f>VLOOKUP(A156,'[1]15 MAPA DE LEITO (USO CAF)'!$D$2:$I$948,6,0)</f>
        <v>0</v>
      </c>
      <c r="AH156" s="25">
        <f>VLOOKUP(A156,[2]taxaOcupacaoCOVID19_CAF_2021_6_!$E$4:$O$916,11,0)</f>
        <v>0</v>
      </c>
      <c r="AI156" s="26" t="e">
        <f>VLOOKUP(A156,[2]taxaOcupacaoCOVID19_CAF_2021_6_!$E$4:$Q$916,13,0)</f>
        <v>#DIV/0!</v>
      </c>
      <c r="AJ156" s="25">
        <f t="shared" si="46"/>
        <v>0</v>
      </c>
      <c r="AK156" s="20">
        <f t="shared" si="52"/>
        <v>0</v>
      </c>
      <c r="AM156" s="27">
        <f t="shared" si="43"/>
        <v>5.2563154630288289E-3</v>
      </c>
      <c r="AN156" s="9">
        <f t="shared" si="48"/>
        <v>525.63154630288284</v>
      </c>
      <c r="AO156" s="5">
        <v>10</v>
      </c>
      <c r="AP156" s="5">
        <f t="shared" si="49"/>
        <v>530</v>
      </c>
      <c r="AR156" s="7">
        <f t="shared" si="50"/>
        <v>2470</v>
      </c>
      <c r="AS156" s="42">
        <f t="shared" si="44"/>
        <v>53</v>
      </c>
      <c r="AT156" s="5">
        <f>VLOOKUP(G156,'[3]GRADE ATRACURIO 5mL'!$G$6:$AP$374,36,0)</f>
        <v>530</v>
      </c>
      <c r="AU156" s="5" t="b">
        <f t="shared" si="45"/>
        <v>1</v>
      </c>
    </row>
    <row r="157" spans="1:47" ht="51" x14ac:dyDescent="0.25">
      <c r="A157" s="20">
        <v>2081717</v>
      </c>
      <c r="B157" s="20">
        <v>47544663000130</v>
      </c>
      <c r="C157" s="21" t="s">
        <v>403</v>
      </c>
      <c r="D157" s="22" t="s">
        <v>58</v>
      </c>
      <c r="E157" s="22" t="s">
        <v>404</v>
      </c>
      <c r="F157" s="22" t="s">
        <v>189</v>
      </c>
      <c r="G157" s="22">
        <v>1906</v>
      </c>
      <c r="H157" s="22" t="s">
        <v>154</v>
      </c>
      <c r="I157" s="23">
        <v>0</v>
      </c>
      <c r="J157" s="23">
        <v>0</v>
      </c>
      <c r="K157" s="23">
        <v>0</v>
      </c>
      <c r="L157" s="24">
        <v>100</v>
      </c>
      <c r="M157" s="24">
        <v>33</v>
      </c>
      <c r="N157" s="24">
        <v>200</v>
      </c>
      <c r="O157" s="23">
        <v>0</v>
      </c>
      <c r="P157" s="23">
        <v>0</v>
      </c>
      <c r="Q157" s="23">
        <v>0</v>
      </c>
      <c r="R157" s="24">
        <v>0</v>
      </c>
      <c r="S157" s="24">
        <v>0</v>
      </c>
      <c r="T157" s="24">
        <v>0</v>
      </c>
      <c r="U157" s="23">
        <v>425</v>
      </c>
      <c r="V157" s="23">
        <v>229</v>
      </c>
      <c r="W157" s="23">
        <v>850</v>
      </c>
      <c r="X157" s="24">
        <v>0</v>
      </c>
      <c r="Y157" s="24">
        <v>0</v>
      </c>
      <c r="Z157" s="24">
        <v>0</v>
      </c>
      <c r="AA157" s="23">
        <v>0</v>
      </c>
      <c r="AB157" s="23">
        <v>0</v>
      </c>
      <c r="AC157" s="23">
        <v>0</v>
      </c>
      <c r="AD157" s="24">
        <v>0</v>
      </c>
      <c r="AE157" s="24">
        <v>0</v>
      </c>
      <c r="AF157" s="24">
        <v>0</v>
      </c>
      <c r="AG157" s="25">
        <f>VLOOKUP(A157,'[1]15 MAPA DE LEITO (USO CAF)'!$D$2:$I$948,6,0)</f>
        <v>0</v>
      </c>
      <c r="AH157" s="25">
        <f>VLOOKUP(A157,[2]taxaOcupacaoCOVID19_CAF_2021_6_!$E$4:$O$916,11,0)</f>
        <v>0</v>
      </c>
      <c r="AI157" s="26" t="e">
        <f>VLOOKUP(A157,[2]taxaOcupacaoCOVID19_CAF_2021_6_!$E$4:$Q$916,13,0)</f>
        <v>#DIV/0!</v>
      </c>
      <c r="AJ157" s="25">
        <f t="shared" si="46"/>
        <v>0</v>
      </c>
      <c r="AK157" s="20">
        <f t="shared" si="52"/>
        <v>0</v>
      </c>
      <c r="AM157" s="27">
        <f t="shared" si="43"/>
        <v>3.5042103086858862E-4</v>
      </c>
      <c r="AN157" s="9">
        <f t="shared" si="48"/>
        <v>35.042103086858859</v>
      </c>
      <c r="AO157" s="5">
        <v>10</v>
      </c>
      <c r="AP157" s="5">
        <f t="shared" si="49"/>
        <v>40</v>
      </c>
      <c r="AR157" s="7">
        <f t="shared" si="50"/>
        <v>160</v>
      </c>
      <c r="AS157" s="42">
        <f t="shared" si="44"/>
        <v>4</v>
      </c>
      <c r="AT157" s="5">
        <f>VLOOKUP(G157,'[3]GRADE ATRACURIO 5mL'!$G$6:$AP$374,36,0)</f>
        <v>40</v>
      </c>
      <c r="AU157" s="5" t="b">
        <f t="shared" si="45"/>
        <v>1</v>
      </c>
    </row>
    <row r="158" spans="1:47" ht="38.25" x14ac:dyDescent="0.25">
      <c r="A158" s="20">
        <v>2081814</v>
      </c>
      <c r="B158" s="20">
        <v>48467054000198</v>
      </c>
      <c r="C158" s="21" t="s">
        <v>405</v>
      </c>
      <c r="D158" s="22" t="s">
        <v>71</v>
      </c>
      <c r="E158" s="22" t="s">
        <v>406</v>
      </c>
      <c r="F158" s="22" t="s">
        <v>189</v>
      </c>
      <c r="G158" s="22">
        <v>1989</v>
      </c>
      <c r="H158" s="22" t="s">
        <v>154</v>
      </c>
      <c r="I158" s="23">
        <v>0</v>
      </c>
      <c r="J158" s="23">
        <v>0</v>
      </c>
      <c r="K158" s="23">
        <v>0</v>
      </c>
      <c r="L158" s="24">
        <v>150</v>
      </c>
      <c r="M158" s="24">
        <v>17</v>
      </c>
      <c r="N158" s="24">
        <v>200</v>
      </c>
      <c r="O158" s="23">
        <v>0</v>
      </c>
      <c r="P158" s="23">
        <v>0</v>
      </c>
      <c r="Q158" s="23">
        <v>0</v>
      </c>
      <c r="R158" s="24">
        <v>0</v>
      </c>
      <c r="S158" s="24">
        <v>0</v>
      </c>
      <c r="T158" s="24">
        <v>0</v>
      </c>
      <c r="U158" s="23">
        <v>300</v>
      </c>
      <c r="V158" s="23">
        <v>39</v>
      </c>
      <c r="W158" s="23">
        <v>600</v>
      </c>
      <c r="X158" s="24">
        <v>0</v>
      </c>
      <c r="Y158" s="24">
        <v>0</v>
      </c>
      <c r="Z158" s="24">
        <v>0</v>
      </c>
      <c r="AA158" s="23">
        <v>200</v>
      </c>
      <c r="AB158" s="23">
        <v>110</v>
      </c>
      <c r="AC158" s="23">
        <v>250</v>
      </c>
      <c r="AD158" s="24">
        <v>35</v>
      </c>
      <c r="AE158" s="24">
        <v>37</v>
      </c>
      <c r="AF158" s="24">
        <v>50</v>
      </c>
      <c r="AG158" s="25">
        <f>VLOOKUP(A158,'[1]15 MAPA DE LEITO (USO CAF)'!$D$2:$I$948,6,0)</f>
        <v>4</v>
      </c>
      <c r="AH158" s="25">
        <f>VLOOKUP(A158,[2]taxaOcupacaoCOVID19_CAF_2021_6_!$E$4:$O$916,11,0)</f>
        <v>4</v>
      </c>
      <c r="AI158" s="26">
        <f>VLOOKUP(A158,[2]taxaOcupacaoCOVID19_CAF_2021_6_!$E$4:$Q$916,13,0)</f>
        <v>0</v>
      </c>
      <c r="AJ158" s="25">
        <f t="shared" si="46"/>
        <v>4</v>
      </c>
      <c r="AK158" s="20">
        <f t="shared" si="47"/>
        <v>0</v>
      </c>
      <c r="AM158" s="27">
        <f t="shared" si="43"/>
        <v>3.5042103086858862E-4</v>
      </c>
      <c r="AN158" s="9">
        <f t="shared" si="48"/>
        <v>35.042103086858859</v>
      </c>
      <c r="AO158" s="5">
        <v>10</v>
      </c>
      <c r="AP158" s="5">
        <f t="shared" si="49"/>
        <v>40</v>
      </c>
      <c r="AR158" s="7">
        <f t="shared" si="50"/>
        <v>160</v>
      </c>
      <c r="AS158" s="42">
        <f t="shared" si="44"/>
        <v>4</v>
      </c>
      <c r="AT158" s="5">
        <f>VLOOKUP(G158,'[3]GRADE ATRACURIO 5mL'!$G$6:$AP$374,36,0)</f>
        <v>40</v>
      </c>
      <c r="AU158" s="5" t="b">
        <f t="shared" si="45"/>
        <v>1</v>
      </c>
    </row>
    <row r="159" spans="1:47" ht="38.25" x14ac:dyDescent="0.25">
      <c r="A159" s="20">
        <v>2081903</v>
      </c>
      <c r="B159" s="20">
        <v>72863665000130</v>
      </c>
      <c r="C159" s="21" t="s">
        <v>407</v>
      </c>
      <c r="D159" s="22" t="s">
        <v>171</v>
      </c>
      <c r="E159" s="22" t="s">
        <v>408</v>
      </c>
      <c r="F159" s="22" t="s">
        <v>189</v>
      </c>
      <c r="G159" s="22">
        <v>2081</v>
      </c>
      <c r="H159" s="22" t="s">
        <v>154</v>
      </c>
      <c r="I159" s="23">
        <v>0</v>
      </c>
      <c r="J159" s="23">
        <v>0</v>
      </c>
      <c r="K159" s="23">
        <v>0</v>
      </c>
      <c r="L159" s="24">
        <v>0</v>
      </c>
      <c r="M159" s="24">
        <v>0</v>
      </c>
      <c r="N159" s="24">
        <v>40</v>
      </c>
      <c r="O159" s="23">
        <v>22</v>
      </c>
      <c r="P159" s="23">
        <v>9</v>
      </c>
      <c r="Q159" s="23">
        <v>44</v>
      </c>
      <c r="R159" s="24">
        <v>0</v>
      </c>
      <c r="S159" s="24">
        <v>0</v>
      </c>
      <c r="T159" s="24">
        <v>0</v>
      </c>
      <c r="U159" s="23">
        <v>70</v>
      </c>
      <c r="V159" s="23">
        <v>114</v>
      </c>
      <c r="W159" s="23">
        <v>140</v>
      </c>
      <c r="X159" s="24">
        <v>0</v>
      </c>
      <c r="Y159" s="24">
        <v>0</v>
      </c>
      <c r="Z159" s="24">
        <v>0</v>
      </c>
      <c r="AA159" s="23">
        <v>0</v>
      </c>
      <c r="AB159" s="23">
        <v>0</v>
      </c>
      <c r="AC159" s="23">
        <v>0</v>
      </c>
      <c r="AD159" s="24">
        <v>0</v>
      </c>
      <c r="AE159" s="24">
        <v>0</v>
      </c>
      <c r="AF159" s="24">
        <v>0</v>
      </c>
      <c r="AG159" s="25">
        <f>VLOOKUP(A159,'[1]15 MAPA DE LEITO (USO CAF)'!$D$2:$I$948,6,0)</f>
        <v>2</v>
      </c>
      <c r="AH159" s="25">
        <f>VLOOKUP(A159,[2]taxaOcupacaoCOVID19_CAF_2021_6_!$E$4:$O$916,11,0)</f>
        <v>0</v>
      </c>
      <c r="AI159" s="26" t="e">
        <f>VLOOKUP(A159,[2]taxaOcupacaoCOVID19_CAF_2021_6_!$E$4:$Q$916,13,0)</f>
        <v>#DIV/0!</v>
      </c>
      <c r="AJ159" s="25">
        <f t="shared" si="46"/>
        <v>2</v>
      </c>
      <c r="AK159" s="20">
        <f>AJ159</f>
        <v>2</v>
      </c>
      <c r="AM159" s="27">
        <f t="shared" si="43"/>
        <v>7.0084206173717722E-5</v>
      </c>
      <c r="AN159" s="9">
        <f t="shared" si="48"/>
        <v>7.0084206173717725</v>
      </c>
      <c r="AO159" s="5">
        <v>10</v>
      </c>
      <c r="AP159" s="5">
        <v>40</v>
      </c>
      <c r="AR159" s="7">
        <f t="shared" si="50"/>
        <v>0</v>
      </c>
      <c r="AS159" s="42">
        <f t="shared" si="44"/>
        <v>4</v>
      </c>
      <c r="AT159" s="5">
        <f>VLOOKUP(G159,'[3]GRADE ATRACURIO 5mL'!$G$6:$AP$374,36,0)</f>
        <v>40</v>
      </c>
      <c r="AU159" s="5" t="b">
        <f t="shared" si="45"/>
        <v>1</v>
      </c>
    </row>
    <row r="160" spans="1:47" ht="25.5" x14ac:dyDescent="0.25">
      <c r="A160" s="43">
        <v>2082098</v>
      </c>
      <c r="B160" s="43">
        <v>43723907000191</v>
      </c>
      <c r="C160" s="44" t="s">
        <v>409</v>
      </c>
      <c r="D160" s="45" t="s">
        <v>99</v>
      </c>
      <c r="E160" s="45" t="s">
        <v>410</v>
      </c>
      <c r="F160" s="45" t="s">
        <v>189</v>
      </c>
      <c r="G160" s="45">
        <v>2140</v>
      </c>
      <c r="H160" s="45" t="s">
        <v>154</v>
      </c>
      <c r="I160" s="23">
        <v>0</v>
      </c>
      <c r="J160" s="23">
        <v>0</v>
      </c>
      <c r="K160" s="23">
        <v>0</v>
      </c>
      <c r="L160" s="24">
        <v>25</v>
      </c>
      <c r="M160" s="24">
        <v>25</v>
      </c>
      <c r="N160" s="24">
        <v>50</v>
      </c>
      <c r="O160" s="23">
        <v>10</v>
      </c>
      <c r="P160" s="23">
        <v>5</v>
      </c>
      <c r="Q160" s="23">
        <v>20</v>
      </c>
      <c r="R160" s="24">
        <v>0</v>
      </c>
      <c r="S160" s="24">
        <v>0</v>
      </c>
      <c r="T160" s="24">
        <v>0</v>
      </c>
      <c r="U160" s="23">
        <v>326</v>
      </c>
      <c r="V160" s="23">
        <v>0</v>
      </c>
      <c r="W160" s="23">
        <v>600</v>
      </c>
      <c r="X160" s="24">
        <v>0</v>
      </c>
      <c r="Y160" s="24">
        <v>0</v>
      </c>
      <c r="Z160" s="24">
        <v>0</v>
      </c>
      <c r="AA160" s="23">
        <v>142</v>
      </c>
      <c r="AB160" s="23">
        <v>0</v>
      </c>
      <c r="AC160" s="23">
        <v>300</v>
      </c>
      <c r="AD160" s="24">
        <v>24</v>
      </c>
      <c r="AE160" s="24">
        <v>24</v>
      </c>
      <c r="AF160" s="24">
        <v>50</v>
      </c>
      <c r="AG160" s="25">
        <f>VLOOKUP(A160,'[1]15 MAPA DE LEITO (USO CAF)'!$D$2:$I$948,6,0)</f>
        <v>3</v>
      </c>
      <c r="AH160" s="25">
        <f>VLOOKUP(A160,[2]taxaOcupacaoCOVID19_CAF_2021_6_!$E$4:$O$916,11,0)</f>
        <v>4</v>
      </c>
      <c r="AI160" s="26">
        <f>VLOOKUP(A160,[2]taxaOcupacaoCOVID19_CAF_2021_6_!$E$4:$Q$916,13,0)</f>
        <v>1</v>
      </c>
      <c r="AJ160" s="25">
        <f t="shared" si="46"/>
        <v>4</v>
      </c>
      <c r="AK160" s="20">
        <f t="shared" si="47"/>
        <v>4</v>
      </c>
      <c r="AM160" s="27">
        <f t="shared" si="43"/>
        <v>8.7605257717147155E-5</v>
      </c>
      <c r="AN160" s="9">
        <f t="shared" si="48"/>
        <v>8.7605257717147147</v>
      </c>
      <c r="AO160" s="5">
        <v>10</v>
      </c>
      <c r="AP160" s="5">
        <v>20</v>
      </c>
      <c r="AR160" s="7">
        <f t="shared" si="50"/>
        <v>30</v>
      </c>
      <c r="AS160" s="42">
        <f t="shared" si="44"/>
        <v>2</v>
      </c>
      <c r="AT160" s="5">
        <f>VLOOKUP(G160,'[3]GRADE ATRACURIO 5mL'!$G$6:$AP$374,36,0)</f>
        <v>20</v>
      </c>
      <c r="AU160" s="5" t="b">
        <f t="shared" si="45"/>
        <v>1</v>
      </c>
    </row>
    <row r="161" spans="1:47" ht="38.25" x14ac:dyDescent="0.25">
      <c r="A161" s="20">
        <v>2082519</v>
      </c>
      <c r="B161" s="20">
        <v>53638649000107</v>
      </c>
      <c r="C161" s="21" t="s">
        <v>411</v>
      </c>
      <c r="D161" s="22" t="s">
        <v>73</v>
      </c>
      <c r="E161" s="22" t="s">
        <v>412</v>
      </c>
      <c r="F161" s="22" t="s">
        <v>189</v>
      </c>
      <c r="G161" s="22">
        <v>1807</v>
      </c>
      <c r="H161" s="22" t="s">
        <v>154</v>
      </c>
      <c r="I161" s="23">
        <v>0</v>
      </c>
      <c r="J161" s="23">
        <v>0</v>
      </c>
      <c r="K161" s="23">
        <v>0</v>
      </c>
      <c r="L161" s="24">
        <v>1000</v>
      </c>
      <c r="M161" s="24">
        <v>0</v>
      </c>
      <c r="N161" s="24">
        <v>2000</v>
      </c>
      <c r="O161" s="23">
        <v>0</v>
      </c>
      <c r="P161" s="23">
        <v>0</v>
      </c>
      <c r="Q161" s="23">
        <v>0</v>
      </c>
      <c r="R161" s="24">
        <v>0</v>
      </c>
      <c r="S161" s="24">
        <v>0</v>
      </c>
      <c r="T161" s="24">
        <v>0</v>
      </c>
      <c r="U161" s="23">
        <v>2000</v>
      </c>
      <c r="V161" s="23">
        <v>0</v>
      </c>
      <c r="W161" s="23">
        <v>3000</v>
      </c>
      <c r="X161" s="24">
        <v>0</v>
      </c>
      <c r="Y161" s="24">
        <v>0</v>
      </c>
      <c r="Z161" s="24">
        <v>0</v>
      </c>
      <c r="AA161" s="23">
        <v>0</v>
      </c>
      <c r="AB161" s="23">
        <v>0</v>
      </c>
      <c r="AC161" s="23">
        <v>0</v>
      </c>
      <c r="AD161" s="24">
        <v>0</v>
      </c>
      <c r="AE161" s="24">
        <v>0</v>
      </c>
      <c r="AF161" s="24">
        <v>0</v>
      </c>
      <c r="AG161" s="25">
        <f>VLOOKUP(A161,'[1]15 MAPA DE LEITO (USO CAF)'!$D$2:$I$948,6,0)</f>
        <v>0</v>
      </c>
      <c r="AH161" s="25">
        <f>VLOOKUP(A161,[2]taxaOcupacaoCOVID19_CAF_2021_6_!$E$4:$O$916,11,0)</f>
        <v>10</v>
      </c>
      <c r="AI161" s="26">
        <f>VLOOKUP(A161,[2]taxaOcupacaoCOVID19_CAF_2021_6_!$E$4:$Q$916,13,0)</f>
        <v>1</v>
      </c>
      <c r="AJ161" s="25">
        <f t="shared" si="46"/>
        <v>10</v>
      </c>
      <c r="AK161" s="20">
        <f t="shared" si="47"/>
        <v>10</v>
      </c>
      <c r="AM161" s="27">
        <f t="shared" si="43"/>
        <v>3.5042103086858861E-3</v>
      </c>
      <c r="AN161" s="9">
        <f t="shared" si="48"/>
        <v>350.42103086858862</v>
      </c>
      <c r="AO161" s="5">
        <v>10</v>
      </c>
      <c r="AP161" s="5">
        <f t="shared" si="49"/>
        <v>350</v>
      </c>
      <c r="AR161" s="7">
        <f t="shared" si="50"/>
        <v>1650</v>
      </c>
      <c r="AS161" s="42">
        <f t="shared" si="44"/>
        <v>35</v>
      </c>
      <c r="AT161" s="5">
        <f>VLOOKUP(G161,'[3]GRADE ATRACURIO 5mL'!$G$6:$AP$374,36,0)</f>
        <v>350</v>
      </c>
      <c r="AU161" s="5" t="b">
        <f t="shared" si="45"/>
        <v>1</v>
      </c>
    </row>
    <row r="162" spans="1:47" ht="38.25" x14ac:dyDescent="0.25">
      <c r="A162" s="20">
        <v>2082527</v>
      </c>
      <c r="B162" s="20">
        <v>43964931000112</v>
      </c>
      <c r="C162" s="21" t="s">
        <v>413</v>
      </c>
      <c r="D162" s="22" t="s">
        <v>58</v>
      </c>
      <c r="E162" s="22" t="s">
        <v>58</v>
      </c>
      <c r="F162" s="22" t="s">
        <v>189</v>
      </c>
      <c r="G162" s="22">
        <v>1944</v>
      </c>
      <c r="H162" s="22" t="s">
        <v>154</v>
      </c>
      <c r="I162" s="23">
        <v>12000</v>
      </c>
      <c r="J162" s="23">
        <v>202</v>
      </c>
      <c r="K162" s="23">
        <v>23798</v>
      </c>
      <c r="L162" s="24">
        <v>6000</v>
      </c>
      <c r="M162" s="24">
        <v>1261</v>
      </c>
      <c r="N162" s="24">
        <v>10739</v>
      </c>
      <c r="O162" s="23">
        <v>7200</v>
      </c>
      <c r="P162" s="23">
        <v>395</v>
      </c>
      <c r="Q162" s="23">
        <v>14005</v>
      </c>
      <c r="R162" s="24">
        <v>3600</v>
      </c>
      <c r="S162" s="24">
        <v>151</v>
      </c>
      <c r="T162" s="24">
        <v>7049</v>
      </c>
      <c r="U162" s="23">
        <v>4080</v>
      </c>
      <c r="V162" s="23">
        <v>2649</v>
      </c>
      <c r="W162" s="23">
        <v>5511</v>
      </c>
      <c r="X162" s="24">
        <v>0</v>
      </c>
      <c r="Y162" s="24">
        <v>0</v>
      </c>
      <c r="Z162" s="24">
        <v>0</v>
      </c>
      <c r="AA162" s="23">
        <v>1176</v>
      </c>
      <c r="AB162" s="23">
        <v>1304</v>
      </c>
      <c r="AC162" s="23">
        <v>1048</v>
      </c>
      <c r="AD162" s="24">
        <v>4000</v>
      </c>
      <c r="AE162" s="24">
        <v>602</v>
      </c>
      <c r="AF162" s="24">
        <v>7398</v>
      </c>
      <c r="AG162" s="25">
        <f>VLOOKUP(A162,'[1]15 MAPA DE LEITO (USO CAF)'!$D$2:$I$948,6,0)</f>
        <v>24</v>
      </c>
      <c r="AH162" s="25">
        <f>VLOOKUP(A162,[2]taxaOcupacaoCOVID19_CAF_2021_6_!$E$4:$O$916,11,0)</f>
        <v>10</v>
      </c>
      <c r="AI162" s="26">
        <f>VLOOKUP(A162,[2]taxaOcupacaoCOVID19_CAF_2021_6_!$E$4:$Q$916,13,0)</f>
        <v>1</v>
      </c>
      <c r="AJ162" s="25">
        <f t="shared" si="46"/>
        <v>24</v>
      </c>
      <c r="AK162" s="20">
        <f t="shared" si="47"/>
        <v>24</v>
      </c>
      <c r="AM162" s="27">
        <f t="shared" si="43"/>
        <v>1.8815857252488865E-2</v>
      </c>
      <c r="AN162" s="9">
        <f t="shared" si="48"/>
        <v>1881.5857252488865</v>
      </c>
      <c r="AO162" s="5">
        <v>10</v>
      </c>
      <c r="AP162" s="5">
        <f t="shared" si="49"/>
        <v>1880</v>
      </c>
      <c r="AR162" s="7">
        <f t="shared" si="50"/>
        <v>8859</v>
      </c>
      <c r="AS162" s="42">
        <f t="shared" si="44"/>
        <v>188</v>
      </c>
      <c r="AT162" s="5">
        <f>VLOOKUP(G162,'[3]GRADE ATRACURIO 5mL'!$G$6:$AP$374,36,0)</f>
        <v>1880</v>
      </c>
      <c r="AU162" s="5" t="b">
        <f t="shared" si="45"/>
        <v>1</v>
      </c>
    </row>
    <row r="163" spans="1:47" ht="38.25" x14ac:dyDescent="0.25">
      <c r="A163" s="20">
        <v>2082586</v>
      </c>
      <c r="B163" s="20">
        <v>53338992000128</v>
      </c>
      <c r="C163" s="21" t="s">
        <v>416</v>
      </c>
      <c r="D163" s="22" t="s">
        <v>73</v>
      </c>
      <c r="E163" s="22" t="s">
        <v>417</v>
      </c>
      <c r="F163" s="22" t="s">
        <v>189</v>
      </c>
      <c r="G163" s="22">
        <v>1834</v>
      </c>
      <c r="H163" s="22" t="s">
        <v>154</v>
      </c>
      <c r="I163" s="23">
        <v>25</v>
      </c>
      <c r="J163" s="23">
        <v>0</v>
      </c>
      <c r="K163" s="23">
        <v>0</v>
      </c>
      <c r="L163" s="24">
        <v>300</v>
      </c>
      <c r="M163" s="24">
        <v>0</v>
      </c>
      <c r="N163" s="24">
        <v>500</v>
      </c>
      <c r="O163" s="23">
        <v>30</v>
      </c>
      <c r="P163" s="23">
        <v>0</v>
      </c>
      <c r="Q163" s="23">
        <v>500</v>
      </c>
      <c r="R163" s="24">
        <v>30</v>
      </c>
      <c r="S163" s="24">
        <v>0</v>
      </c>
      <c r="T163" s="24">
        <v>0</v>
      </c>
      <c r="U163" s="23">
        <v>3000</v>
      </c>
      <c r="V163" s="23">
        <v>0</v>
      </c>
      <c r="W163" s="23">
        <v>3000</v>
      </c>
      <c r="X163" s="24">
        <v>30</v>
      </c>
      <c r="Y163" s="24">
        <v>0</v>
      </c>
      <c r="Z163" s="24">
        <v>0</v>
      </c>
      <c r="AA163" s="23">
        <v>1000</v>
      </c>
      <c r="AB163" s="23">
        <v>0</v>
      </c>
      <c r="AC163" s="23">
        <v>1000</v>
      </c>
      <c r="AD163" s="24">
        <v>2000</v>
      </c>
      <c r="AE163" s="24">
        <v>0</v>
      </c>
      <c r="AF163" s="24">
        <v>2000</v>
      </c>
      <c r="AG163" s="25">
        <f>VLOOKUP(A163,'[1]15 MAPA DE LEITO (USO CAF)'!$D$2:$I$948,6,0)</f>
        <v>0</v>
      </c>
      <c r="AH163" s="25">
        <f>VLOOKUP(A163,[2]taxaOcupacaoCOVID19_CAF_2021_6_!$E$4:$O$916,11,0)</f>
        <v>10</v>
      </c>
      <c r="AI163" s="26">
        <f>VLOOKUP(A163,[2]taxaOcupacaoCOVID19_CAF_2021_6_!$E$4:$Q$916,13,0)</f>
        <v>1</v>
      </c>
      <c r="AJ163" s="25">
        <f t="shared" si="46"/>
        <v>10</v>
      </c>
      <c r="AK163" s="20">
        <f t="shared" si="47"/>
        <v>10</v>
      </c>
      <c r="AM163" s="27">
        <f t="shared" si="43"/>
        <v>8.7605257717147153E-4</v>
      </c>
      <c r="AN163" s="9">
        <f t="shared" si="48"/>
        <v>87.605257717147154</v>
      </c>
      <c r="AO163" s="5">
        <v>10</v>
      </c>
      <c r="AP163" s="5">
        <f t="shared" si="49"/>
        <v>90</v>
      </c>
      <c r="AR163" s="7">
        <f t="shared" si="50"/>
        <v>410</v>
      </c>
      <c r="AS163" s="42">
        <f t="shared" si="44"/>
        <v>9</v>
      </c>
      <c r="AT163" s="5">
        <f>VLOOKUP(G163,'[3]GRADE ATRACURIO 5mL'!$G$6:$AP$374,36,0)</f>
        <v>90</v>
      </c>
      <c r="AU163" s="5" t="b">
        <f t="shared" si="45"/>
        <v>1</v>
      </c>
    </row>
    <row r="164" spans="1:47" ht="38.25" x14ac:dyDescent="0.25">
      <c r="A164" s="20">
        <v>2082640</v>
      </c>
      <c r="B164" s="20">
        <v>49270671000161</v>
      </c>
      <c r="C164" s="21" t="s">
        <v>418</v>
      </c>
      <c r="D164" s="22" t="s">
        <v>58</v>
      </c>
      <c r="E164" s="22" t="s">
        <v>419</v>
      </c>
      <c r="F164" s="22" t="s">
        <v>189</v>
      </c>
      <c r="G164" s="22">
        <v>2011</v>
      </c>
      <c r="H164" s="22" t="s">
        <v>154</v>
      </c>
      <c r="I164" s="23">
        <v>0</v>
      </c>
      <c r="J164" s="23">
        <v>0</v>
      </c>
      <c r="K164" s="23">
        <v>0</v>
      </c>
      <c r="L164" s="24">
        <v>800</v>
      </c>
      <c r="M164" s="24">
        <v>0</v>
      </c>
      <c r="N164" s="24">
        <v>1000</v>
      </c>
      <c r="O164" s="23">
        <v>0</v>
      </c>
      <c r="P164" s="23">
        <v>0</v>
      </c>
      <c r="Q164" s="23">
        <v>0</v>
      </c>
      <c r="R164" s="24">
        <v>400</v>
      </c>
      <c r="S164" s="24">
        <v>5</v>
      </c>
      <c r="T164" s="24">
        <v>600</v>
      </c>
      <c r="U164" s="23">
        <v>1000</v>
      </c>
      <c r="V164" s="23">
        <v>0</v>
      </c>
      <c r="W164" s="23">
        <v>2000</v>
      </c>
      <c r="X164" s="24">
        <v>0</v>
      </c>
      <c r="Y164" s="24">
        <v>0</v>
      </c>
      <c r="Z164" s="24">
        <v>0</v>
      </c>
      <c r="AA164" s="23">
        <v>300</v>
      </c>
      <c r="AB164" s="23">
        <v>20</v>
      </c>
      <c r="AC164" s="23">
        <v>400</v>
      </c>
      <c r="AD164" s="24">
        <v>200</v>
      </c>
      <c r="AE164" s="24">
        <v>20</v>
      </c>
      <c r="AF164" s="24">
        <v>300</v>
      </c>
      <c r="AG164" s="25">
        <f>VLOOKUP(A164,'[1]15 MAPA DE LEITO (USO CAF)'!$D$2:$I$948,6,0)</f>
        <v>9</v>
      </c>
      <c r="AH164" s="25">
        <f>VLOOKUP(A164,[2]taxaOcupacaoCOVID19_CAF_2021_6_!$E$4:$O$916,11,0)</f>
        <v>5</v>
      </c>
      <c r="AI164" s="26">
        <f>VLOOKUP(A164,[2]taxaOcupacaoCOVID19_CAF_2021_6_!$E$4:$Q$916,13,0)</f>
        <v>1</v>
      </c>
      <c r="AJ164" s="25">
        <f t="shared" si="46"/>
        <v>9</v>
      </c>
      <c r="AK164" s="20">
        <f t="shared" si="47"/>
        <v>9</v>
      </c>
      <c r="AM164" s="27">
        <f t="shared" si="43"/>
        <v>1.7521051543429431E-3</v>
      </c>
      <c r="AN164" s="9">
        <f t="shared" si="48"/>
        <v>175.21051543429431</v>
      </c>
      <c r="AO164" s="5">
        <v>10</v>
      </c>
      <c r="AP164" s="5">
        <f t="shared" si="49"/>
        <v>180</v>
      </c>
      <c r="AR164" s="7">
        <f t="shared" si="50"/>
        <v>820</v>
      </c>
      <c r="AS164" s="42">
        <f t="shared" si="44"/>
        <v>18</v>
      </c>
      <c r="AT164" s="5">
        <f>VLOOKUP(G164,'[3]GRADE ATRACURIO 5mL'!$G$6:$AP$374,36,0)</f>
        <v>180</v>
      </c>
      <c r="AU164" s="5" t="b">
        <f t="shared" si="45"/>
        <v>1</v>
      </c>
    </row>
    <row r="165" spans="1:47" ht="51" x14ac:dyDescent="0.25">
      <c r="A165" s="20">
        <v>2082853</v>
      </c>
      <c r="B165" s="20">
        <v>44945962000199</v>
      </c>
      <c r="C165" s="21" t="s">
        <v>425</v>
      </c>
      <c r="D165" s="22" t="s">
        <v>113</v>
      </c>
      <c r="E165" s="22" t="s">
        <v>426</v>
      </c>
      <c r="F165" s="22" t="s">
        <v>189</v>
      </c>
      <c r="G165" s="22">
        <v>1948</v>
      </c>
      <c r="H165" s="22" t="s">
        <v>154</v>
      </c>
      <c r="I165" s="23">
        <v>4000</v>
      </c>
      <c r="J165" s="23">
        <v>60</v>
      </c>
      <c r="K165" s="23">
        <v>8000</v>
      </c>
      <c r="L165" s="24">
        <v>2000</v>
      </c>
      <c r="M165" s="24">
        <v>0</v>
      </c>
      <c r="N165" s="24">
        <v>4000</v>
      </c>
      <c r="O165" s="23">
        <v>0</v>
      </c>
      <c r="P165" s="23">
        <v>0</v>
      </c>
      <c r="Q165" s="23">
        <v>0</v>
      </c>
      <c r="R165" s="24">
        <v>0</v>
      </c>
      <c r="S165" s="24">
        <v>0</v>
      </c>
      <c r="T165" s="24">
        <v>0</v>
      </c>
      <c r="U165" s="23">
        <v>4000</v>
      </c>
      <c r="V165" s="23">
        <v>1001</v>
      </c>
      <c r="W165" s="23">
        <v>4000</v>
      </c>
      <c r="X165" s="24">
        <v>0</v>
      </c>
      <c r="Y165" s="24">
        <v>0</v>
      </c>
      <c r="Z165" s="24">
        <v>0</v>
      </c>
      <c r="AA165" s="23">
        <v>2800</v>
      </c>
      <c r="AB165" s="23">
        <v>556</v>
      </c>
      <c r="AC165" s="23">
        <v>2000</v>
      </c>
      <c r="AD165" s="24">
        <v>0</v>
      </c>
      <c r="AE165" s="24">
        <v>0</v>
      </c>
      <c r="AF165" s="24">
        <v>0</v>
      </c>
      <c r="AG165" s="25">
        <f>VLOOKUP(A165,'[1]15 MAPA DE LEITO (USO CAF)'!$D$2:$I$948,6,0)</f>
        <v>18</v>
      </c>
      <c r="AH165" s="25">
        <f>VLOOKUP(A165,[2]taxaOcupacaoCOVID19_CAF_2021_6_!$E$4:$O$916,11,0)</f>
        <v>9</v>
      </c>
      <c r="AI165" s="26">
        <f>VLOOKUP(A165,[2]taxaOcupacaoCOVID19_CAF_2021_6_!$E$4:$Q$916,13,0)</f>
        <v>1</v>
      </c>
      <c r="AJ165" s="25">
        <f t="shared" si="46"/>
        <v>18</v>
      </c>
      <c r="AK165" s="20">
        <f t="shared" si="47"/>
        <v>18</v>
      </c>
      <c r="AM165" s="27">
        <f t="shared" si="43"/>
        <v>7.0084206173717722E-3</v>
      </c>
      <c r="AN165" s="9">
        <f t="shared" si="48"/>
        <v>700.84206173717723</v>
      </c>
      <c r="AO165" s="5">
        <v>10</v>
      </c>
      <c r="AP165" s="5">
        <f t="shared" si="49"/>
        <v>700</v>
      </c>
      <c r="AR165" s="7">
        <f t="shared" si="50"/>
        <v>3300</v>
      </c>
      <c r="AS165" s="42">
        <f t="shared" si="44"/>
        <v>70</v>
      </c>
      <c r="AT165" s="5">
        <f>VLOOKUP(G165,'[3]GRADE ATRACURIO 5mL'!$G$6:$AP$374,36,0)</f>
        <v>700</v>
      </c>
      <c r="AU165" s="5" t="b">
        <f t="shared" si="45"/>
        <v>1</v>
      </c>
    </row>
    <row r="166" spans="1:47" ht="38.25" x14ac:dyDescent="0.25">
      <c r="A166" s="20">
        <v>2082888</v>
      </c>
      <c r="B166" s="20">
        <v>56384183000140</v>
      </c>
      <c r="C166" s="21" t="s">
        <v>427</v>
      </c>
      <c r="D166" s="22" t="s">
        <v>147</v>
      </c>
      <c r="E166" s="22" t="s">
        <v>220</v>
      </c>
      <c r="F166" s="22" t="s">
        <v>189</v>
      </c>
      <c r="G166" s="22">
        <v>1789</v>
      </c>
      <c r="H166" s="22" t="s">
        <v>154</v>
      </c>
      <c r="I166" s="23">
        <v>4000</v>
      </c>
      <c r="J166" s="23">
        <v>25</v>
      </c>
      <c r="K166" s="23">
        <v>4000</v>
      </c>
      <c r="L166" s="24">
        <v>2000</v>
      </c>
      <c r="M166" s="24">
        <v>400</v>
      </c>
      <c r="N166" s="24">
        <v>2000</v>
      </c>
      <c r="O166" s="23">
        <v>0</v>
      </c>
      <c r="P166" s="23">
        <v>0</v>
      </c>
      <c r="Q166" s="23">
        <v>0</v>
      </c>
      <c r="R166" s="24">
        <v>0</v>
      </c>
      <c r="S166" s="24">
        <v>0</v>
      </c>
      <c r="T166" s="24">
        <v>0</v>
      </c>
      <c r="U166" s="23">
        <v>7000</v>
      </c>
      <c r="V166" s="23">
        <v>4200</v>
      </c>
      <c r="W166" s="23">
        <v>14000</v>
      </c>
      <c r="X166" s="24">
        <v>0</v>
      </c>
      <c r="Y166" s="24">
        <v>0</v>
      </c>
      <c r="Z166" s="24">
        <v>0</v>
      </c>
      <c r="AA166" s="23">
        <v>200</v>
      </c>
      <c r="AB166" s="23">
        <v>550</v>
      </c>
      <c r="AC166" s="23">
        <v>400</v>
      </c>
      <c r="AD166" s="24">
        <v>5000</v>
      </c>
      <c r="AE166" s="24">
        <v>400</v>
      </c>
      <c r="AF166" s="24">
        <v>5000</v>
      </c>
      <c r="AG166" s="25">
        <f>VLOOKUP(A166,'[1]15 MAPA DE LEITO (USO CAF)'!$D$2:$I$948,6,0)</f>
        <v>0</v>
      </c>
      <c r="AH166" s="25">
        <f>VLOOKUP(A166,[2]taxaOcupacaoCOVID19_CAF_2021_6_!$E$4:$O$916,11,0)</f>
        <v>20</v>
      </c>
      <c r="AI166" s="26">
        <f>VLOOKUP(A166,[2]taxaOcupacaoCOVID19_CAF_2021_6_!$E$4:$Q$916,13,0)</f>
        <v>1</v>
      </c>
      <c r="AJ166" s="25">
        <f t="shared" si="46"/>
        <v>20</v>
      </c>
      <c r="AK166" s="20">
        <f t="shared" si="47"/>
        <v>20</v>
      </c>
      <c r="AM166" s="27">
        <f t="shared" ref="AM166:AM200" si="53">(N166*100%)/$N$201</f>
        <v>3.5042103086858861E-3</v>
      </c>
      <c r="AN166" s="9">
        <f t="shared" si="48"/>
        <v>350.42103086858862</v>
      </c>
      <c r="AO166" s="5">
        <v>10</v>
      </c>
      <c r="AP166" s="5">
        <f t="shared" si="49"/>
        <v>350</v>
      </c>
      <c r="AR166" s="7">
        <f t="shared" si="50"/>
        <v>1650</v>
      </c>
      <c r="AS166" s="42">
        <f t="shared" si="44"/>
        <v>35</v>
      </c>
      <c r="AT166" s="5">
        <f>VLOOKUP(G166,'[3]GRADE ATRACURIO 5mL'!$G$6:$AP$374,36,0)</f>
        <v>350</v>
      </c>
      <c r="AU166" s="5" t="b">
        <f t="shared" si="45"/>
        <v>1</v>
      </c>
    </row>
    <row r="167" spans="1:47" ht="25.5" x14ac:dyDescent="0.25">
      <c r="A167" s="20">
        <v>2082934</v>
      </c>
      <c r="B167" s="20">
        <v>51504132000191</v>
      </c>
      <c r="C167" s="21" t="s">
        <v>428</v>
      </c>
      <c r="D167" s="22" t="s">
        <v>84</v>
      </c>
      <c r="E167" s="22" t="s">
        <v>429</v>
      </c>
      <c r="F167" s="22" t="s">
        <v>189</v>
      </c>
      <c r="G167" s="22">
        <v>1782</v>
      </c>
      <c r="H167" s="22" t="s">
        <v>154</v>
      </c>
      <c r="I167" s="23">
        <v>0</v>
      </c>
      <c r="J167" s="23">
        <v>0</v>
      </c>
      <c r="K167" s="23">
        <v>0</v>
      </c>
      <c r="L167" s="24">
        <v>20</v>
      </c>
      <c r="M167" s="24">
        <v>0</v>
      </c>
      <c r="N167" s="24">
        <v>20</v>
      </c>
      <c r="O167" s="23">
        <v>0</v>
      </c>
      <c r="P167" s="23">
        <v>0</v>
      </c>
      <c r="Q167" s="23">
        <v>0</v>
      </c>
      <c r="R167" s="24">
        <v>0</v>
      </c>
      <c r="S167" s="24">
        <v>0</v>
      </c>
      <c r="T167" s="24">
        <v>0</v>
      </c>
      <c r="U167" s="23">
        <v>350</v>
      </c>
      <c r="V167" s="23">
        <v>547</v>
      </c>
      <c r="W167" s="23">
        <v>55</v>
      </c>
      <c r="X167" s="24">
        <v>0</v>
      </c>
      <c r="Y167" s="24">
        <v>0</v>
      </c>
      <c r="Z167" s="24">
        <v>0</v>
      </c>
      <c r="AA167" s="23">
        <v>50</v>
      </c>
      <c r="AB167" s="23">
        <v>8</v>
      </c>
      <c r="AC167" s="23">
        <v>100</v>
      </c>
      <c r="AD167" s="24">
        <v>4</v>
      </c>
      <c r="AE167" s="24">
        <v>0</v>
      </c>
      <c r="AF167" s="24">
        <v>8</v>
      </c>
      <c r="AG167" s="25">
        <f>VLOOKUP(A167,'[1]15 MAPA DE LEITO (USO CAF)'!$D$2:$I$948,6,0)</f>
        <v>0</v>
      </c>
      <c r="AH167" s="25">
        <f>VLOOKUP(A167,[2]taxaOcupacaoCOVID19_CAF_2021_6_!$E$4:$O$916,11,0)</f>
        <v>0</v>
      </c>
      <c r="AI167" s="26" t="e">
        <f>VLOOKUP(A167,[2]taxaOcupacaoCOVID19_CAF_2021_6_!$E$4:$Q$916,13,0)</f>
        <v>#DIV/0!</v>
      </c>
      <c r="AJ167" s="25">
        <f t="shared" si="46"/>
        <v>0</v>
      </c>
      <c r="AK167" s="20">
        <f>AJ167</f>
        <v>0</v>
      </c>
      <c r="AM167" s="27">
        <f t="shared" si="53"/>
        <v>3.5042103086858861E-5</v>
      </c>
      <c r="AN167" s="9">
        <f t="shared" si="48"/>
        <v>3.5042103086858862</v>
      </c>
      <c r="AO167" s="5">
        <v>10</v>
      </c>
      <c r="AP167" s="5">
        <v>20</v>
      </c>
      <c r="AR167" s="7">
        <f t="shared" si="50"/>
        <v>0</v>
      </c>
      <c r="AS167" s="42">
        <f t="shared" si="44"/>
        <v>2</v>
      </c>
      <c r="AT167" s="5">
        <f>VLOOKUP(G167,'[3]GRADE ATRACURIO 5mL'!$G$6:$AP$374,36,0)</f>
        <v>20</v>
      </c>
      <c r="AU167" s="5" t="b">
        <f t="shared" si="45"/>
        <v>1</v>
      </c>
    </row>
    <row r="168" spans="1:47" ht="38.25" x14ac:dyDescent="0.25">
      <c r="A168" s="20">
        <v>2083116</v>
      </c>
      <c r="B168" s="20">
        <v>5204924400162</v>
      </c>
      <c r="C168" s="21" t="s">
        <v>430</v>
      </c>
      <c r="D168" s="22" t="s">
        <v>73</v>
      </c>
      <c r="E168" s="22" t="s">
        <v>184</v>
      </c>
      <c r="F168" s="22" t="s">
        <v>189</v>
      </c>
      <c r="G168" s="22">
        <v>1774</v>
      </c>
      <c r="H168" s="22" t="s">
        <v>154</v>
      </c>
      <c r="I168" s="23">
        <v>0</v>
      </c>
      <c r="J168" s="23">
        <v>0</v>
      </c>
      <c r="K168" s="23">
        <v>0</v>
      </c>
      <c r="L168" s="24">
        <v>200</v>
      </c>
      <c r="M168" s="24">
        <v>50</v>
      </c>
      <c r="N168" s="24">
        <v>400</v>
      </c>
      <c r="O168" s="23">
        <v>2500</v>
      </c>
      <c r="P168" s="23">
        <v>700</v>
      </c>
      <c r="Q168" s="23">
        <v>5000</v>
      </c>
      <c r="R168" s="24">
        <v>1200</v>
      </c>
      <c r="S168" s="24">
        <v>0</v>
      </c>
      <c r="T168" s="24">
        <v>2400</v>
      </c>
      <c r="U168" s="23">
        <v>3000</v>
      </c>
      <c r="V168" s="23">
        <v>750</v>
      </c>
      <c r="W168" s="23">
        <v>6000</v>
      </c>
      <c r="X168" s="24">
        <v>0</v>
      </c>
      <c r="Y168" s="24">
        <v>0</v>
      </c>
      <c r="Z168" s="24">
        <v>0</v>
      </c>
      <c r="AA168" s="23">
        <v>2200</v>
      </c>
      <c r="AB168" s="23">
        <v>1500</v>
      </c>
      <c r="AC168" s="23">
        <v>4400</v>
      </c>
      <c r="AD168" s="24">
        <v>150</v>
      </c>
      <c r="AE168" s="24">
        <v>50</v>
      </c>
      <c r="AF168" s="24">
        <v>300</v>
      </c>
      <c r="AG168" s="25">
        <f>VLOOKUP(A168,'[1]15 MAPA DE LEITO (USO CAF)'!$D$2:$I$948,6,0)</f>
        <v>29</v>
      </c>
      <c r="AH168" s="25">
        <f>VLOOKUP(A168,[2]taxaOcupacaoCOVID19_CAF_2021_6_!$E$4:$O$916,11,0)</f>
        <v>16</v>
      </c>
      <c r="AI168" s="26">
        <f>VLOOKUP(A168,[2]taxaOcupacaoCOVID19_CAF_2021_6_!$E$4:$Q$916,13,0)</f>
        <v>0.875</v>
      </c>
      <c r="AJ168" s="25">
        <f t="shared" si="46"/>
        <v>29</v>
      </c>
      <c r="AK168" s="20">
        <f t="shared" si="47"/>
        <v>25.375</v>
      </c>
      <c r="AM168" s="27">
        <f t="shared" si="53"/>
        <v>7.0084206173717724E-4</v>
      </c>
      <c r="AN168" s="9">
        <f t="shared" si="48"/>
        <v>70.084206173717718</v>
      </c>
      <c r="AO168" s="5">
        <v>10</v>
      </c>
      <c r="AP168" s="5">
        <f t="shared" si="49"/>
        <v>70</v>
      </c>
      <c r="AR168" s="7">
        <f t="shared" si="50"/>
        <v>330</v>
      </c>
      <c r="AS168" s="42">
        <f t="shared" si="44"/>
        <v>7</v>
      </c>
      <c r="AT168" s="5">
        <f>VLOOKUP(G168,'[3]GRADE ATRACURIO 5mL'!$G$6:$AP$374,36,0)</f>
        <v>70</v>
      </c>
      <c r="AU168" s="5" t="b">
        <f t="shared" si="45"/>
        <v>1</v>
      </c>
    </row>
    <row r="169" spans="1:47" ht="38.25" x14ac:dyDescent="0.25">
      <c r="A169" s="20">
        <v>2083175</v>
      </c>
      <c r="B169" s="20">
        <v>54022967000101</v>
      </c>
      <c r="C169" s="21" t="s">
        <v>432</v>
      </c>
      <c r="D169" s="22" t="s">
        <v>99</v>
      </c>
      <c r="E169" s="22" t="s">
        <v>433</v>
      </c>
      <c r="F169" s="22" t="s">
        <v>189</v>
      </c>
      <c r="G169" s="22">
        <v>2023</v>
      </c>
      <c r="H169" s="22" t="s">
        <v>154</v>
      </c>
      <c r="I169" s="23">
        <v>100</v>
      </c>
      <c r="J169" s="23">
        <v>0</v>
      </c>
      <c r="K169" s="23">
        <v>100</v>
      </c>
      <c r="L169" s="24">
        <v>100</v>
      </c>
      <c r="M169" s="24">
        <v>0</v>
      </c>
      <c r="N169" s="24">
        <v>100</v>
      </c>
      <c r="O169" s="23">
        <v>0</v>
      </c>
      <c r="P169" s="23">
        <v>0</v>
      </c>
      <c r="Q169" s="23">
        <v>0</v>
      </c>
      <c r="R169" s="24">
        <v>100</v>
      </c>
      <c r="S169" s="24">
        <v>0</v>
      </c>
      <c r="T169" s="24">
        <v>100</v>
      </c>
      <c r="U169" s="23">
        <v>1500</v>
      </c>
      <c r="V169" s="23">
        <v>100</v>
      </c>
      <c r="W169" s="23">
        <v>3000</v>
      </c>
      <c r="X169" s="24">
        <v>200</v>
      </c>
      <c r="Y169" s="24">
        <v>0</v>
      </c>
      <c r="Z169" s="24">
        <v>60</v>
      </c>
      <c r="AA169" s="23">
        <v>200</v>
      </c>
      <c r="AB169" s="23">
        <v>30</v>
      </c>
      <c r="AC169" s="23">
        <v>400</v>
      </c>
      <c r="AD169" s="24">
        <v>250</v>
      </c>
      <c r="AE169" s="24">
        <v>20</v>
      </c>
      <c r="AF169" s="24">
        <v>500</v>
      </c>
      <c r="AG169" s="25">
        <f>VLOOKUP(A169,'[1]15 MAPA DE LEITO (USO CAF)'!$D$2:$I$948,6,0)</f>
        <v>10</v>
      </c>
      <c r="AH169" s="25" t="e">
        <f>VLOOKUP(A169,[2]taxaOcupacaoCOVID19_CAF_2021_6_!$E$4:$O$916,11,0)</f>
        <v>#N/A</v>
      </c>
      <c r="AI169" s="26" t="e">
        <f>VLOOKUP(A169,[2]taxaOcupacaoCOVID19_CAF_2021_6_!$E$4:$Q$916,13,0)</f>
        <v>#N/A</v>
      </c>
      <c r="AJ169" s="25">
        <f>AG169</f>
        <v>10</v>
      </c>
      <c r="AK169" s="20">
        <f t="shared" ref="AK169:AK170" si="54">AJ169</f>
        <v>10</v>
      </c>
      <c r="AM169" s="27">
        <f t="shared" si="53"/>
        <v>1.7521051543429431E-4</v>
      </c>
      <c r="AN169" s="9">
        <f t="shared" si="48"/>
        <v>17.521051543429429</v>
      </c>
      <c r="AO169" s="5">
        <v>10</v>
      </c>
      <c r="AP169" s="5">
        <f t="shared" si="49"/>
        <v>20</v>
      </c>
      <c r="AR169" s="7">
        <f t="shared" si="50"/>
        <v>80</v>
      </c>
      <c r="AS169" s="42">
        <f t="shared" si="44"/>
        <v>2</v>
      </c>
      <c r="AT169" s="5">
        <f>VLOOKUP(G169,'[3]GRADE ATRACURIO 5mL'!$G$6:$AP$374,36,0)</f>
        <v>20</v>
      </c>
      <c r="AU169" s="5" t="b">
        <f t="shared" si="45"/>
        <v>1</v>
      </c>
    </row>
    <row r="170" spans="1:47" ht="38.25" x14ac:dyDescent="0.25">
      <c r="A170" s="20">
        <v>2083213</v>
      </c>
      <c r="B170" s="20">
        <v>4705515700188</v>
      </c>
      <c r="C170" s="21" t="s">
        <v>434</v>
      </c>
      <c r="D170" s="22" t="s">
        <v>94</v>
      </c>
      <c r="E170" s="22" t="s">
        <v>435</v>
      </c>
      <c r="F170" s="22" t="s">
        <v>189</v>
      </c>
      <c r="G170" s="22">
        <v>2394</v>
      </c>
      <c r="H170" s="22" t="s">
        <v>154</v>
      </c>
      <c r="I170" s="23">
        <v>0</v>
      </c>
      <c r="J170" s="23">
        <v>0</v>
      </c>
      <c r="K170" s="23">
        <v>0</v>
      </c>
      <c r="L170" s="24">
        <v>250</v>
      </c>
      <c r="M170" s="24">
        <v>0</v>
      </c>
      <c r="N170" s="24">
        <v>100</v>
      </c>
      <c r="O170" s="23">
        <v>250</v>
      </c>
      <c r="P170" s="23">
        <v>0</v>
      </c>
      <c r="Q170" s="23">
        <v>0</v>
      </c>
      <c r="R170" s="24">
        <v>250</v>
      </c>
      <c r="S170" s="24">
        <v>0</v>
      </c>
      <c r="T170" s="24">
        <v>100</v>
      </c>
      <c r="U170" s="23">
        <v>500</v>
      </c>
      <c r="V170" s="23">
        <v>0</v>
      </c>
      <c r="W170" s="23">
        <v>500</v>
      </c>
      <c r="X170" s="24">
        <v>0</v>
      </c>
      <c r="Y170" s="24">
        <v>0</v>
      </c>
      <c r="Z170" s="24">
        <v>0</v>
      </c>
      <c r="AA170" s="23">
        <v>30</v>
      </c>
      <c r="AB170" s="23">
        <v>0</v>
      </c>
      <c r="AC170" s="23">
        <v>60</v>
      </c>
      <c r="AD170" s="24">
        <v>250</v>
      </c>
      <c r="AE170" s="24">
        <v>0</v>
      </c>
      <c r="AF170" s="24">
        <v>100</v>
      </c>
      <c r="AG170" s="25">
        <f>VLOOKUP(A170,'[1]15 MAPA DE LEITO (USO CAF)'!$D$2:$I$948,6,0)</f>
        <v>0</v>
      </c>
      <c r="AH170" s="25">
        <f>VLOOKUP(A170,[2]taxaOcupacaoCOVID19_CAF_2021_6_!$E$4:$O$916,11,0)</f>
        <v>0</v>
      </c>
      <c r="AI170" s="26" t="e">
        <f>VLOOKUP(A170,[2]taxaOcupacaoCOVID19_CAF_2021_6_!$E$4:$Q$916,13,0)</f>
        <v>#DIV/0!</v>
      </c>
      <c r="AJ170" s="25">
        <f t="shared" si="46"/>
        <v>0</v>
      </c>
      <c r="AK170" s="20">
        <f t="shared" si="54"/>
        <v>0</v>
      </c>
      <c r="AM170" s="27">
        <f t="shared" si="53"/>
        <v>1.7521051543429431E-4</v>
      </c>
      <c r="AN170" s="9">
        <f t="shared" si="48"/>
        <v>17.521051543429429</v>
      </c>
      <c r="AO170" s="5">
        <v>10</v>
      </c>
      <c r="AP170" s="5">
        <f t="shared" si="49"/>
        <v>20</v>
      </c>
      <c r="AR170" s="7">
        <f t="shared" si="50"/>
        <v>80</v>
      </c>
      <c r="AS170" s="42">
        <f t="shared" si="44"/>
        <v>2</v>
      </c>
      <c r="AT170" s="5">
        <f>VLOOKUP(G170,'[3]GRADE ATRACURIO 5mL'!$G$6:$AP$374,36,0)</f>
        <v>20</v>
      </c>
      <c r="AU170" s="5" t="b">
        <f t="shared" si="45"/>
        <v>1</v>
      </c>
    </row>
    <row r="171" spans="1:47" ht="51" x14ac:dyDescent="0.25">
      <c r="A171" s="20">
        <v>2083493</v>
      </c>
      <c r="B171" s="20">
        <v>55110753000141</v>
      </c>
      <c r="C171" s="21" t="s">
        <v>436</v>
      </c>
      <c r="D171" s="22" t="s">
        <v>113</v>
      </c>
      <c r="E171" s="22" t="s">
        <v>437</v>
      </c>
      <c r="F171" s="22" t="s">
        <v>189</v>
      </c>
      <c r="G171" s="22">
        <v>2027</v>
      </c>
      <c r="H171" s="22" t="s">
        <v>154</v>
      </c>
      <c r="I171" s="23">
        <v>0</v>
      </c>
      <c r="J171" s="23">
        <v>0</v>
      </c>
      <c r="K171" s="23">
        <v>0</v>
      </c>
      <c r="L171" s="24">
        <v>120</v>
      </c>
      <c r="M171" s="24">
        <v>0</v>
      </c>
      <c r="N171" s="24">
        <v>240</v>
      </c>
      <c r="O171" s="23">
        <v>390</v>
      </c>
      <c r="P171" s="23">
        <v>0</v>
      </c>
      <c r="Q171" s="23">
        <v>780</v>
      </c>
      <c r="R171" s="24">
        <v>0</v>
      </c>
      <c r="S171" s="24">
        <v>0</v>
      </c>
      <c r="T171" s="24">
        <v>0</v>
      </c>
      <c r="U171" s="23">
        <v>600</v>
      </c>
      <c r="V171" s="23">
        <v>0</v>
      </c>
      <c r="W171" s="23">
        <v>1200</v>
      </c>
      <c r="X171" s="24">
        <v>0</v>
      </c>
      <c r="Y171" s="24">
        <v>0</v>
      </c>
      <c r="Z171" s="24">
        <v>0</v>
      </c>
      <c r="AA171" s="23">
        <v>300</v>
      </c>
      <c r="AB171" s="23">
        <v>0</v>
      </c>
      <c r="AC171" s="23">
        <v>600</v>
      </c>
      <c r="AD171" s="24">
        <v>300</v>
      </c>
      <c r="AE171" s="24">
        <v>75</v>
      </c>
      <c r="AF171" s="24">
        <v>600</v>
      </c>
      <c r="AG171" s="25">
        <f>VLOOKUP(A171,'[1]15 MAPA DE LEITO (USO CAF)'!$D$2:$I$948,6,0)</f>
        <v>8</v>
      </c>
      <c r="AH171" s="25">
        <f>VLOOKUP(A171,[2]taxaOcupacaoCOVID19_CAF_2021_6_!$E$4:$O$916,11,0)</f>
        <v>2</v>
      </c>
      <c r="AI171" s="26">
        <f>VLOOKUP(A171,[2]taxaOcupacaoCOVID19_CAF_2021_6_!$E$4:$Q$916,13,0)</f>
        <v>0</v>
      </c>
      <c r="AJ171" s="25">
        <f t="shared" si="46"/>
        <v>8</v>
      </c>
      <c r="AK171" s="20">
        <f t="shared" si="47"/>
        <v>0</v>
      </c>
      <c r="AM171" s="27">
        <f t="shared" si="53"/>
        <v>4.2050523704230636E-4</v>
      </c>
      <c r="AN171" s="9">
        <f t="shared" si="48"/>
        <v>42.050523704230635</v>
      </c>
      <c r="AO171" s="5">
        <v>10</v>
      </c>
      <c r="AP171" s="5">
        <f t="shared" si="49"/>
        <v>40</v>
      </c>
      <c r="AR171" s="7">
        <f t="shared" si="50"/>
        <v>200</v>
      </c>
      <c r="AS171" s="42">
        <f t="shared" si="44"/>
        <v>4</v>
      </c>
      <c r="AT171" s="5">
        <f>VLOOKUP(G171,'[3]GRADE ATRACURIO 5mL'!$G$6:$AP$374,36,0)</f>
        <v>40</v>
      </c>
      <c r="AU171" s="5" t="b">
        <f t="shared" si="45"/>
        <v>1</v>
      </c>
    </row>
    <row r="172" spans="1:47" ht="38.25" x14ac:dyDescent="0.25">
      <c r="A172" s="20">
        <v>2083876</v>
      </c>
      <c r="B172" s="20">
        <v>51455806000105</v>
      </c>
      <c r="C172" s="21" t="s">
        <v>440</v>
      </c>
      <c r="D172" s="22" t="s">
        <v>48</v>
      </c>
      <c r="E172" s="22" t="s">
        <v>138</v>
      </c>
      <c r="F172" s="22" t="s">
        <v>189</v>
      </c>
      <c r="G172" s="22">
        <v>2241</v>
      </c>
      <c r="H172" s="22" t="s">
        <v>154</v>
      </c>
      <c r="I172" s="23">
        <v>0</v>
      </c>
      <c r="J172" s="23">
        <v>0</v>
      </c>
      <c r="K172" s="23">
        <v>0</v>
      </c>
      <c r="L172" s="24">
        <v>100</v>
      </c>
      <c r="M172" s="24">
        <v>0</v>
      </c>
      <c r="N172" s="24">
        <v>200</v>
      </c>
      <c r="O172" s="23">
        <v>0</v>
      </c>
      <c r="P172" s="23">
        <v>0</v>
      </c>
      <c r="Q172" s="23">
        <v>0</v>
      </c>
      <c r="R172" s="24">
        <v>100</v>
      </c>
      <c r="S172" s="24">
        <v>0</v>
      </c>
      <c r="T172" s="24">
        <v>200</v>
      </c>
      <c r="U172" s="23">
        <v>500</v>
      </c>
      <c r="V172" s="23">
        <v>0</v>
      </c>
      <c r="W172" s="23">
        <v>1000</v>
      </c>
      <c r="X172" s="24">
        <v>0</v>
      </c>
      <c r="Y172" s="24">
        <v>0</v>
      </c>
      <c r="Z172" s="24">
        <v>0</v>
      </c>
      <c r="AA172" s="23">
        <v>100</v>
      </c>
      <c r="AB172" s="23">
        <v>0</v>
      </c>
      <c r="AC172" s="23">
        <v>200</v>
      </c>
      <c r="AD172" s="24">
        <v>100</v>
      </c>
      <c r="AE172" s="24">
        <v>0</v>
      </c>
      <c r="AF172" s="24">
        <v>200</v>
      </c>
      <c r="AG172" s="25">
        <f>VLOOKUP(A172,'[1]15 MAPA DE LEITO (USO CAF)'!$D$2:$I$948,6,0)</f>
        <v>5</v>
      </c>
      <c r="AH172" s="25">
        <f>VLOOKUP(A172,[2]taxaOcupacaoCOVID19_CAF_2021_6_!$E$4:$O$916,11,0)</f>
        <v>5</v>
      </c>
      <c r="AI172" s="26">
        <f>VLOOKUP(A172,[2]taxaOcupacaoCOVID19_CAF_2021_6_!$E$4:$Q$916,13,0)</f>
        <v>0.2</v>
      </c>
      <c r="AJ172" s="25">
        <f t="shared" si="46"/>
        <v>5</v>
      </c>
      <c r="AK172" s="20">
        <f t="shared" si="47"/>
        <v>1</v>
      </c>
      <c r="AM172" s="27">
        <f t="shared" si="53"/>
        <v>3.5042103086858862E-4</v>
      </c>
      <c r="AN172" s="9">
        <f t="shared" si="48"/>
        <v>35.042103086858859</v>
      </c>
      <c r="AO172" s="5">
        <v>10</v>
      </c>
      <c r="AP172" s="5">
        <f t="shared" si="49"/>
        <v>40</v>
      </c>
      <c r="AR172" s="7">
        <f t="shared" si="50"/>
        <v>160</v>
      </c>
      <c r="AS172" s="42">
        <f t="shared" si="44"/>
        <v>4</v>
      </c>
      <c r="AT172" s="5">
        <f>VLOOKUP(G172,'[3]GRADE ATRACURIO 5mL'!$G$6:$AP$374,36,0)</f>
        <v>40</v>
      </c>
      <c r="AU172" s="5" t="b">
        <f t="shared" si="45"/>
        <v>1</v>
      </c>
    </row>
    <row r="173" spans="1:47" ht="38.25" x14ac:dyDescent="0.25">
      <c r="A173" s="20">
        <v>2084074</v>
      </c>
      <c r="B173" s="20">
        <v>71981476000107</v>
      </c>
      <c r="C173" s="21" t="s">
        <v>441</v>
      </c>
      <c r="D173" s="22" t="s">
        <v>142</v>
      </c>
      <c r="E173" s="22" t="s">
        <v>442</v>
      </c>
      <c r="F173" s="22" t="s">
        <v>189</v>
      </c>
      <c r="G173" s="22">
        <v>2089</v>
      </c>
      <c r="H173" s="22" t="s">
        <v>154</v>
      </c>
      <c r="I173" s="23">
        <v>0</v>
      </c>
      <c r="J173" s="23">
        <v>0</v>
      </c>
      <c r="K173" s="23">
        <v>0</v>
      </c>
      <c r="L173" s="24">
        <v>160</v>
      </c>
      <c r="M173" s="24">
        <v>0</v>
      </c>
      <c r="N173" s="24">
        <v>100</v>
      </c>
      <c r="O173" s="23">
        <v>0</v>
      </c>
      <c r="P173" s="23">
        <v>0</v>
      </c>
      <c r="Q173" s="23">
        <v>0</v>
      </c>
      <c r="R173" s="24">
        <v>0</v>
      </c>
      <c r="S173" s="24">
        <v>0</v>
      </c>
      <c r="T173" s="24">
        <v>0</v>
      </c>
      <c r="U173" s="23">
        <v>600</v>
      </c>
      <c r="V173" s="23">
        <v>52</v>
      </c>
      <c r="W173" s="23">
        <v>100</v>
      </c>
      <c r="X173" s="24">
        <v>0</v>
      </c>
      <c r="Y173" s="24">
        <v>0</v>
      </c>
      <c r="Z173" s="24">
        <v>0</v>
      </c>
      <c r="AA173" s="23">
        <v>150</v>
      </c>
      <c r="AB173" s="23">
        <v>0</v>
      </c>
      <c r="AC173" s="23">
        <v>100</v>
      </c>
      <c r="AD173" s="24">
        <v>300</v>
      </c>
      <c r="AE173" s="24">
        <v>0</v>
      </c>
      <c r="AF173" s="24">
        <v>200</v>
      </c>
      <c r="AG173" s="25">
        <f>VLOOKUP(A173,'[1]15 MAPA DE LEITO (USO CAF)'!$D$2:$I$948,6,0)</f>
        <v>0</v>
      </c>
      <c r="AH173" s="25">
        <f>VLOOKUP(A173,[2]taxaOcupacaoCOVID19_CAF_2021_6_!$E$4:$O$916,11,0)</f>
        <v>0</v>
      </c>
      <c r="AI173" s="26" t="e">
        <f>VLOOKUP(A173,[2]taxaOcupacaoCOVID19_CAF_2021_6_!$E$4:$Q$916,13,0)</f>
        <v>#DIV/0!</v>
      </c>
      <c r="AJ173" s="25">
        <f t="shared" si="46"/>
        <v>0</v>
      </c>
      <c r="AK173" s="20">
        <f>AJ173</f>
        <v>0</v>
      </c>
      <c r="AM173" s="27">
        <f t="shared" si="53"/>
        <v>1.7521051543429431E-4</v>
      </c>
      <c r="AN173" s="9">
        <f t="shared" si="48"/>
        <v>17.521051543429429</v>
      </c>
      <c r="AO173" s="5">
        <v>10</v>
      </c>
      <c r="AP173" s="5">
        <f t="shared" si="49"/>
        <v>20</v>
      </c>
      <c r="AR173" s="7">
        <f t="shared" si="50"/>
        <v>80</v>
      </c>
      <c r="AS173" s="42">
        <f t="shared" si="44"/>
        <v>2</v>
      </c>
      <c r="AT173" s="5">
        <f>VLOOKUP(G173,'[3]GRADE ATRACURIO 5mL'!$G$6:$AP$374,36,0)</f>
        <v>20</v>
      </c>
      <c r="AU173" s="5" t="b">
        <f t="shared" si="45"/>
        <v>1</v>
      </c>
    </row>
    <row r="174" spans="1:47" ht="51" x14ac:dyDescent="0.25">
      <c r="A174" s="20">
        <v>2084228</v>
      </c>
      <c r="B174" s="20">
        <v>59759084000194</v>
      </c>
      <c r="C174" s="21" t="s">
        <v>443</v>
      </c>
      <c r="D174" s="22" t="s">
        <v>171</v>
      </c>
      <c r="E174" s="22" t="s">
        <v>444</v>
      </c>
      <c r="F174" s="22" t="s">
        <v>189</v>
      </c>
      <c r="G174" s="22">
        <v>2049</v>
      </c>
      <c r="H174" s="22" t="s">
        <v>154</v>
      </c>
      <c r="I174" s="23">
        <v>933</v>
      </c>
      <c r="J174" s="23">
        <v>22</v>
      </c>
      <c r="K174" s="23">
        <v>1866</v>
      </c>
      <c r="L174" s="24">
        <v>466</v>
      </c>
      <c r="M174" s="24">
        <v>0</v>
      </c>
      <c r="N174" s="24">
        <v>933</v>
      </c>
      <c r="O174" s="23">
        <v>0</v>
      </c>
      <c r="P174" s="23">
        <v>0</v>
      </c>
      <c r="Q174" s="23">
        <v>0</v>
      </c>
      <c r="R174" s="24">
        <v>0</v>
      </c>
      <c r="S174" s="24">
        <v>0</v>
      </c>
      <c r="T174" s="24">
        <v>0</v>
      </c>
      <c r="U174" s="23">
        <v>3850</v>
      </c>
      <c r="V174" s="23">
        <v>233</v>
      </c>
      <c r="W174" s="23">
        <v>7700</v>
      </c>
      <c r="X174" s="24">
        <v>0</v>
      </c>
      <c r="Y174" s="24">
        <v>0</v>
      </c>
      <c r="Z174" s="24">
        <v>0</v>
      </c>
      <c r="AA174" s="23">
        <v>399</v>
      </c>
      <c r="AB174" s="23">
        <v>1033</v>
      </c>
      <c r="AC174" s="23">
        <v>799</v>
      </c>
      <c r="AD174" s="24">
        <v>250</v>
      </c>
      <c r="AE174" s="24">
        <v>181</v>
      </c>
      <c r="AF174" s="24">
        <v>500</v>
      </c>
      <c r="AG174" s="25">
        <f>VLOOKUP(A174,'[1]15 MAPA DE LEITO (USO CAF)'!$D$2:$I$948,6,0)</f>
        <v>18</v>
      </c>
      <c r="AH174" s="25">
        <f>VLOOKUP(A174,[2]taxaOcupacaoCOVID19_CAF_2021_6_!$E$4:$O$916,11,0)</f>
        <v>10</v>
      </c>
      <c r="AI174" s="26">
        <f>VLOOKUP(A174,[2]taxaOcupacaoCOVID19_CAF_2021_6_!$E$4:$Q$916,13,0)</f>
        <v>1</v>
      </c>
      <c r="AJ174" s="25">
        <f t="shared" ref="AJ174:AJ200" si="55">IF(AG174&gt;AH174,AG174,AH174)</f>
        <v>18</v>
      </c>
      <c r="AK174" s="20">
        <f t="shared" ref="AK174:AK200" si="56">AJ174*AI174</f>
        <v>18</v>
      </c>
      <c r="AM174" s="27">
        <f t="shared" si="53"/>
        <v>1.6347141090019659E-3</v>
      </c>
      <c r="AN174" s="9">
        <f t="shared" ref="AN174:AN200" si="57">AM174*$F$2</f>
        <v>163.47141090019659</v>
      </c>
      <c r="AO174" s="5">
        <v>10</v>
      </c>
      <c r="AP174" s="5">
        <f t="shared" ref="AP174:AP200" si="58">MROUND(AN174,AO174)</f>
        <v>160</v>
      </c>
      <c r="AR174" s="7">
        <f t="shared" ref="AR174:AR200" si="59">N174-AP174</f>
        <v>773</v>
      </c>
      <c r="AS174" s="42">
        <f t="shared" si="44"/>
        <v>16</v>
      </c>
      <c r="AT174" s="5">
        <f>VLOOKUP(G174,'[3]GRADE ATRACURIO 5mL'!$G$6:$AP$374,36,0)</f>
        <v>160</v>
      </c>
      <c r="AU174" s="5" t="b">
        <f t="shared" si="45"/>
        <v>1</v>
      </c>
    </row>
    <row r="175" spans="1:47" ht="51" x14ac:dyDescent="0.25">
      <c r="A175" s="20">
        <v>2084414</v>
      </c>
      <c r="B175" s="20">
        <v>55989784000114</v>
      </c>
      <c r="C175" s="21" t="s">
        <v>445</v>
      </c>
      <c r="D175" s="22" t="s">
        <v>113</v>
      </c>
      <c r="E175" s="22" t="s">
        <v>114</v>
      </c>
      <c r="F175" s="22" t="s">
        <v>189</v>
      </c>
      <c r="G175" s="22">
        <v>1826</v>
      </c>
      <c r="H175" s="22" t="s">
        <v>154</v>
      </c>
      <c r="I175" s="23">
        <v>9000</v>
      </c>
      <c r="J175" s="23">
        <v>650</v>
      </c>
      <c r="K175" s="23">
        <v>13500</v>
      </c>
      <c r="L175" s="24">
        <v>4500</v>
      </c>
      <c r="M175" s="24">
        <v>450</v>
      </c>
      <c r="N175" s="24">
        <v>6750</v>
      </c>
      <c r="O175" s="23">
        <v>0</v>
      </c>
      <c r="P175" s="23">
        <v>0</v>
      </c>
      <c r="Q175" s="23">
        <v>0</v>
      </c>
      <c r="R175" s="24">
        <v>0</v>
      </c>
      <c r="S175" s="24">
        <v>0</v>
      </c>
      <c r="T175" s="24">
        <v>0</v>
      </c>
      <c r="U175" s="23">
        <v>6900</v>
      </c>
      <c r="V175" s="23">
        <v>1100</v>
      </c>
      <c r="W175" s="23">
        <v>10350</v>
      </c>
      <c r="X175" s="24">
        <v>0</v>
      </c>
      <c r="Y175" s="24">
        <v>0</v>
      </c>
      <c r="Z175" s="24">
        <v>0</v>
      </c>
      <c r="AA175" s="23">
        <v>1500</v>
      </c>
      <c r="AB175" s="23">
        <v>50</v>
      </c>
      <c r="AC175" s="23">
        <v>2250</v>
      </c>
      <c r="AD175" s="24">
        <v>1800</v>
      </c>
      <c r="AE175" s="24">
        <v>400</v>
      </c>
      <c r="AF175" s="24">
        <v>2700</v>
      </c>
      <c r="AG175" s="25">
        <f>VLOOKUP(A175,'[1]15 MAPA DE LEITO (USO CAF)'!$D$2:$I$948,6,0)</f>
        <v>0</v>
      </c>
      <c r="AH175" s="25">
        <f>VLOOKUP(A175,[2]taxaOcupacaoCOVID19_CAF_2021_6_!$E$4:$O$916,11,0)</f>
        <v>14</v>
      </c>
      <c r="AI175" s="26">
        <f>VLOOKUP(A175,[2]taxaOcupacaoCOVID19_CAF_2021_6_!$E$4:$Q$916,13,0)</f>
        <v>1</v>
      </c>
      <c r="AJ175" s="25">
        <f t="shared" si="55"/>
        <v>14</v>
      </c>
      <c r="AK175" s="20">
        <f t="shared" si="56"/>
        <v>14</v>
      </c>
      <c r="AM175" s="27">
        <f t="shared" si="53"/>
        <v>1.1826709791814865E-2</v>
      </c>
      <c r="AN175" s="9">
        <f t="shared" si="57"/>
        <v>1182.6709791814865</v>
      </c>
      <c r="AO175" s="5">
        <v>10</v>
      </c>
      <c r="AP175" s="5">
        <f t="shared" si="58"/>
        <v>1180</v>
      </c>
      <c r="AR175" s="7">
        <f t="shared" si="59"/>
        <v>5570</v>
      </c>
      <c r="AS175" s="42">
        <f t="shared" si="44"/>
        <v>118</v>
      </c>
      <c r="AT175" s="5">
        <f>VLOOKUP(G175,'[3]GRADE ATRACURIO 5mL'!$G$6:$AP$374,36,0)</f>
        <v>1180</v>
      </c>
      <c r="AU175" s="5" t="b">
        <f t="shared" si="45"/>
        <v>1</v>
      </c>
    </row>
    <row r="176" spans="1:47" ht="51" x14ac:dyDescent="0.25">
      <c r="A176" s="20">
        <v>2087103</v>
      </c>
      <c r="B176" s="20" t="s">
        <v>446</v>
      </c>
      <c r="C176" s="28" t="s">
        <v>447</v>
      </c>
      <c r="D176" s="22" t="s">
        <v>147</v>
      </c>
      <c r="E176" s="22" t="s">
        <v>396</v>
      </c>
      <c r="F176" s="22" t="s">
        <v>189</v>
      </c>
      <c r="G176" s="22">
        <v>2161</v>
      </c>
      <c r="H176" s="22" t="s">
        <v>154</v>
      </c>
      <c r="I176" s="29">
        <v>0</v>
      </c>
      <c r="J176" s="29">
        <v>0</v>
      </c>
      <c r="K176" s="29">
        <v>0</v>
      </c>
      <c r="L176" s="24">
        <v>5202</v>
      </c>
      <c r="M176" s="24">
        <v>400</v>
      </c>
      <c r="N176" s="24">
        <v>10404</v>
      </c>
      <c r="O176" s="23">
        <v>0</v>
      </c>
      <c r="P176" s="23">
        <v>0</v>
      </c>
      <c r="Q176" s="23">
        <v>0</v>
      </c>
      <c r="R176" s="24">
        <v>14432</v>
      </c>
      <c r="S176" s="24">
        <v>35</v>
      </c>
      <c r="T176" s="24">
        <v>28865</v>
      </c>
      <c r="U176" s="23">
        <v>12910</v>
      </c>
      <c r="V176" s="23">
        <v>0</v>
      </c>
      <c r="W176" s="23">
        <v>25820</v>
      </c>
      <c r="X176" s="24">
        <v>0</v>
      </c>
      <c r="Y176" s="24">
        <v>0</v>
      </c>
      <c r="Z176" s="24">
        <v>0</v>
      </c>
      <c r="AA176" s="23">
        <v>7547</v>
      </c>
      <c r="AB176" s="23">
        <v>0</v>
      </c>
      <c r="AC176" s="23">
        <v>15094</v>
      </c>
      <c r="AD176" s="24">
        <v>10283</v>
      </c>
      <c r="AE176" s="24">
        <v>1300</v>
      </c>
      <c r="AF176" s="24">
        <v>20566</v>
      </c>
      <c r="AG176" s="25">
        <f>VLOOKUP(A176,'[1]15 MAPA DE LEITO (USO CAF)'!$D$2:$I$948,6,0)</f>
        <v>0</v>
      </c>
      <c r="AH176" s="25">
        <f>VLOOKUP(A176,[2]taxaOcupacaoCOVID19_CAF_2021_6_!$E$4:$O$916,11,0)</f>
        <v>57</v>
      </c>
      <c r="AI176" s="26">
        <f>VLOOKUP(A176,[2]taxaOcupacaoCOVID19_CAF_2021_6_!$E$4:$Q$916,13,0)</f>
        <v>0.92982456140350878</v>
      </c>
      <c r="AJ176" s="25">
        <f t="shared" si="55"/>
        <v>57</v>
      </c>
      <c r="AK176" s="20">
        <f t="shared" si="56"/>
        <v>53</v>
      </c>
      <c r="AM176" s="27">
        <f t="shared" si="53"/>
        <v>1.8228902025783981E-2</v>
      </c>
      <c r="AN176" s="9">
        <f t="shared" si="57"/>
        <v>1822.890202578398</v>
      </c>
      <c r="AO176" s="5">
        <v>10</v>
      </c>
      <c r="AP176" s="5">
        <f t="shared" si="58"/>
        <v>1820</v>
      </c>
      <c r="AR176" s="7">
        <f t="shared" si="59"/>
        <v>8584</v>
      </c>
      <c r="AS176" s="42">
        <f t="shared" si="44"/>
        <v>182</v>
      </c>
      <c r="AT176" s="5">
        <f>VLOOKUP(G176,'[3]GRADE ATRACURIO 5mL'!$G$6:$AP$374,36,0)</f>
        <v>1820</v>
      </c>
      <c r="AU176" s="5" t="b">
        <f t="shared" si="45"/>
        <v>1</v>
      </c>
    </row>
    <row r="177" spans="1:47" ht="38.25" x14ac:dyDescent="0.25">
      <c r="A177" s="20">
        <v>2088193</v>
      </c>
      <c r="B177" s="20">
        <v>52775392000164</v>
      </c>
      <c r="C177" s="21" t="s">
        <v>448</v>
      </c>
      <c r="D177" s="22" t="s">
        <v>171</v>
      </c>
      <c r="E177" s="22" t="s">
        <v>449</v>
      </c>
      <c r="F177" s="22" t="s">
        <v>189</v>
      </c>
      <c r="G177" s="22">
        <v>2006</v>
      </c>
      <c r="H177" s="22" t="s">
        <v>154</v>
      </c>
      <c r="I177" s="23">
        <v>0</v>
      </c>
      <c r="J177" s="23">
        <v>0</v>
      </c>
      <c r="K177" s="23">
        <v>0</v>
      </c>
      <c r="L177" s="24">
        <v>0</v>
      </c>
      <c r="M177" s="24">
        <v>0</v>
      </c>
      <c r="N177" s="24">
        <v>500</v>
      </c>
      <c r="O177" s="23">
        <v>776</v>
      </c>
      <c r="P177" s="23">
        <v>458</v>
      </c>
      <c r="Q177" s="23">
        <v>1560</v>
      </c>
      <c r="R177" s="24">
        <v>0</v>
      </c>
      <c r="S177" s="24">
        <v>0</v>
      </c>
      <c r="T177" s="24">
        <v>600</v>
      </c>
      <c r="U177" s="23">
        <v>4659</v>
      </c>
      <c r="V177" s="23">
        <v>1770</v>
      </c>
      <c r="W177" s="23">
        <v>9360</v>
      </c>
      <c r="X177" s="24">
        <v>0</v>
      </c>
      <c r="Y177" s="24">
        <v>0</v>
      </c>
      <c r="Z177" s="24">
        <v>200</v>
      </c>
      <c r="AA177" s="23">
        <v>40</v>
      </c>
      <c r="AB177" s="23">
        <v>650</v>
      </c>
      <c r="AC177" s="23">
        <v>80</v>
      </c>
      <c r="AD177" s="24">
        <v>782</v>
      </c>
      <c r="AE177" s="24">
        <v>735</v>
      </c>
      <c r="AF177" s="24">
        <v>1564</v>
      </c>
      <c r="AG177" s="25">
        <f>VLOOKUP(A177,'[1]15 MAPA DE LEITO (USO CAF)'!$D$2:$I$948,6,0)</f>
        <v>20</v>
      </c>
      <c r="AH177" s="25">
        <f>VLOOKUP(A177,[2]taxaOcupacaoCOVID19_CAF_2021_6_!$E$4:$O$916,11,0)</f>
        <v>14</v>
      </c>
      <c r="AI177" s="26">
        <f>VLOOKUP(A177,[2]taxaOcupacaoCOVID19_CAF_2021_6_!$E$4:$Q$916,13,0)</f>
        <v>1</v>
      </c>
      <c r="AJ177" s="25">
        <f t="shared" si="55"/>
        <v>20</v>
      </c>
      <c r="AK177" s="20">
        <f t="shared" si="56"/>
        <v>20</v>
      </c>
      <c r="AM177" s="27">
        <f t="shared" si="53"/>
        <v>8.7605257717147153E-4</v>
      </c>
      <c r="AN177" s="9">
        <f t="shared" si="57"/>
        <v>87.605257717147154</v>
      </c>
      <c r="AO177" s="5">
        <v>10</v>
      </c>
      <c r="AP177" s="5">
        <f t="shared" si="58"/>
        <v>90</v>
      </c>
      <c r="AR177" s="7">
        <f t="shared" si="59"/>
        <v>410</v>
      </c>
      <c r="AS177" s="42">
        <f t="shared" si="44"/>
        <v>9</v>
      </c>
      <c r="AT177" s="5">
        <f>VLOOKUP(G177,'[3]GRADE ATRACURIO 5mL'!$G$6:$AP$374,36,0)</f>
        <v>90</v>
      </c>
      <c r="AU177" s="5" t="b">
        <f t="shared" si="45"/>
        <v>1</v>
      </c>
    </row>
    <row r="178" spans="1:47" ht="38.25" x14ac:dyDescent="0.25">
      <c r="A178" s="20">
        <v>2088525</v>
      </c>
      <c r="B178" s="20">
        <v>52343829000190</v>
      </c>
      <c r="C178" s="21" t="s">
        <v>450</v>
      </c>
      <c r="D178" s="22" t="s">
        <v>155</v>
      </c>
      <c r="E178" s="22" t="s">
        <v>451</v>
      </c>
      <c r="F178" s="22" t="s">
        <v>189</v>
      </c>
      <c r="G178" s="22">
        <v>1890</v>
      </c>
      <c r="H178" s="22" t="s">
        <v>154</v>
      </c>
      <c r="I178" s="23">
        <v>20</v>
      </c>
      <c r="J178" s="23">
        <v>0</v>
      </c>
      <c r="K178" s="23">
        <v>40</v>
      </c>
      <c r="L178" s="24">
        <v>20</v>
      </c>
      <c r="M178" s="24">
        <v>0</v>
      </c>
      <c r="N178" s="24">
        <v>40</v>
      </c>
      <c r="O178" s="23">
        <v>20</v>
      </c>
      <c r="P178" s="23">
        <v>0</v>
      </c>
      <c r="Q178" s="23">
        <v>40</v>
      </c>
      <c r="R178" s="24">
        <v>0</v>
      </c>
      <c r="S178" s="24">
        <v>0</v>
      </c>
      <c r="T178" s="24">
        <v>0</v>
      </c>
      <c r="U178" s="23">
        <v>80</v>
      </c>
      <c r="V178" s="23">
        <v>0</v>
      </c>
      <c r="W178" s="23">
        <v>160</v>
      </c>
      <c r="X178" s="24">
        <v>0</v>
      </c>
      <c r="Y178" s="24">
        <v>0</v>
      </c>
      <c r="Z178" s="24">
        <v>0</v>
      </c>
      <c r="AA178" s="23">
        <v>50</v>
      </c>
      <c r="AB178" s="23">
        <v>0</v>
      </c>
      <c r="AC178" s="23">
        <v>100</v>
      </c>
      <c r="AD178" s="24">
        <v>20</v>
      </c>
      <c r="AE178" s="24">
        <v>0</v>
      </c>
      <c r="AF178" s="24">
        <v>40</v>
      </c>
      <c r="AG178" s="25">
        <f>VLOOKUP(A178,'[1]15 MAPA DE LEITO (USO CAF)'!$D$2:$I$948,6,0)</f>
        <v>6</v>
      </c>
      <c r="AH178" s="25">
        <f>VLOOKUP(A178,[2]taxaOcupacaoCOVID19_CAF_2021_6_!$E$4:$O$916,11,0)</f>
        <v>0</v>
      </c>
      <c r="AI178" s="26" t="e">
        <f>VLOOKUP(A178,[2]taxaOcupacaoCOVID19_CAF_2021_6_!$E$4:$Q$916,13,0)</f>
        <v>#DIV/0!</v>
      </c>
      <c r="AJ178" s="25">
        <f t="shared" si="55"/>
        <v>6</v>
      </c>
      <c r="AK178" s="20">
        <f t="shared" ref="AK178" si="60">AJ178</f>
        <v>6</v>
      </c>
      <c r="AM178" s="27">
        <f t="shared" si="53"/>
        <v>7.0084206173717722E-5</v>
      </c>
      <c r="AN178" s="9">
        <f t="shared" si="57"/>
        <v>7.0084206173717725</v>
      </c>
      <c r="AO178" s="5">
        <v>10</v>
      </c>
      <c r="AP178" s="5">
        <v>40</v>
      </c>
      <c r="AR178" s="7">
        <f t="shared" si="59"/>
        <v>0</v>
      </c>
      <c r="AS178" s="42">
        <f t="shared" si="44"/>
        <v>4</v>
      </c>
      <c r="AT178" s="5">
        <f>VLOOKUP(G178,'[3]GRADE ATRACURIO 5mL'!$G$6:$AP$374,36,0)</f>
        <v>40</v>
      </c>
      <c r="AU178" s="5" t="b">
        <f t="shared" si="45"/>
        <v>1</v>
      </c>
    </row>
    <row r="179" spans="1:47" ht="51" x14ac:dyDescent="0.25">
      <c r="A179" s="20">
        <v>2093332</v>
      </c>
      <c r="B179" s="20">
        <v>50572395000175</v>
      </c>
      <c r="C179" s="21" t="s">
        <v>452</v>
      </c>
      <c r="D179" s="22" t="s">
        <v>142</v>
      </c>
      <c r="E179" s="22" t="s">
        <v>453</v>
      </c>
      <c r="F179" s="22" t="s">
        <v>189</v>
      </c>
      <c r="G179" s="22">
        <v>1908</v>
      </c>
      <c r="H179" s="22" t="s">
        <v>154</v>
      </c>
      <c r="I179" s="23">
        <v>0</v>
      </c>
      <c r="J179" s="23">
        <v>0</v>
      </c>
      <c r="K179" s="23">
        <v>0</v>
      </c>
      <c r="L179" s="24">
        <v>1590</v>
      </c>
      <c r="M179" s="24">
        <v>78</v>
      </c>
      <c r="N179" s="24">
        <v>1000</v>
      </c>
      <c r="O179" s="23">
        <v>0</v>
      </c>
      <c r="P179" s="23">
        <v>0</v>
      </c>
      <c r="Q179" s="23">
        <v>0</v>
      </c>
      <c r="R179" s="24">
        <v>0</v>
      </c>
      <c r="S179" s="24">
        <v>0</v>
      </c>
      <c r="T179" s="24">
        <v>0</v>
      </c>
      <c r="U179" s="23">
        <v>1328</v>
      </c>
      <c r="V179" s="23">
        <v>0</v>
      </c>
      <c r="W179" s="23">
        <v>1000</v>
      </c>
      <c r="X179" s="24">
        <v>0</v>
      </c>
      <c r="Y179" s="24">
        <v>0</v>
      </c>
      <c r="Z179" s="24">
        <v>0</v>
      </c>
      <c r="AA179" s="23">
        <v>1740</v>
      </c>
      <c r="AB179" s="23">
        <v>30</v>
      </c>
      <c r="AC179" s="23">
        <v>1000</v>
      </c>
      <c r="AD179" s="24">
        <v>1580</v>
      </c>
      <c r="AE179" s="24">
        <v>18</v>
      </c>
      <c r="AF179" s="24">
        <v>1000</v>
      </c>
      <c r="AG179" s="25">
        <f>VLOOKUP(A179,'[1]15 MAPA DE LEITO (USO CAF)'!$D$2:$I$948,6,0)</f>
        <v>16</v>
      </c>
      <c r="AH179" s="25">
        <f>VLOOKUP(A179,[2]taxaOcupacaoCOVID19_CAF_2021_6_!$E$4:$O$916,11,0)</f>
        <v>10</v>
      </c>
      <c r="AI179" s="26">
        <f>VLOOKUP(A179,[2]taxaOcupacaoCOVID19_CAF_2021_6_!$E$4:$Q$916,13,0)</f>
        <v>1</v>
      </c>
      <c r="AJ179" s="25">
        <f t="shared" si="55"/>
        <v>16</v>
      </c>
      <c r="AK179" s="20">
        <f t="shared" si="56"/>
        <v>16</v>
      </c>
      <c r="AM179" s="27">
        <f t="shared" si="53"/>
        <v>1.7521051543429431E-3</v>
      </c>
      <c r="AN179" s="9">
        <f t="shared" si="57"/>
        <v>175.21051543429431</v>
      </c>
      <c r="AO179" s="5">
        <v>10</v>
      </c>
      <c r="AP179" s="5">
        <f t="shared" si="58"/>
        <v>180</v>
      </c>
      <c r="AR179" s="7">
        <f t="shared" si="59"/>
        <v>820</v>
      </c>
      <c r="AS179" s="42">
        <f t="shared" si="44"/>
        <v>18</v>
      </c>
      <c r="AT179" s="5">
        <f>VLOOKUP(G179,'[3]GRADE ATRACURIO 5mL'!$G$6:$AP$374,36,0)</f>
        <v>180</v>
      </c>
      <c r="AU179" s="5" t="b">
        <f t="shared" si="45"/>
        <v>1</v>
      </c>
    </row>
    <row r="180" spans="1:47" ht="25.5" x14ac:dyDescent="0.25">
      <c r="A180" s="20">
        <v>2095912</v>
      </c>
      <c r="B180" s="20">
        <v>47266838000195</v>
      </c>
      <c r="C180" s="21" t="s">
        <v>454</v>
      </c>
      <c r="D180" s="22" t="s">
        <v>94</v>
      </c>
      <c r="E180" s="22" t="s">
        <v>455</v>
      </c>
      <c r="F180" s="22" t="s">
        <v>189</v>
      </c>
      <c r="G180" s="22">
        <v>2184</v>
      </c>
      <c r="H180" s="22" t="s">
        <v>154</v>
      </c>
      <c r="I180" s="23">
        <v>3450</v>
      </c>
      <c r="J180" s="23">
        <v>0</v>
      </c>
      <c r="K180" s="23">
        <v>1500</v>
      </c>
      <c r="L180" s="24">
        <v>1950</v>
      </c>
      <c r="M180" s="24">
        <v>50</v>
      </c>
      <c r="N180" s="24">
        <v>1500</v>
      </c>
      <c r="O180" s="23">
        <v>1650</v>
      </c>
      <c r="P180" s="23">
        <v>29</v>
      </c>
      <c r="Q180" s="23">
        <v>1000</v>
      </c>
      <c r="R180" s="24">
        <v>1650</v>
      </c>
      <c r="S180" s="24">
        <v>0</v>
      </c>
      <c r="T180" s="24">
        <v>1000</v>
      </c>
      <c r="U180" s="23">
        <v>9750</v>
      </c>
      <c r="V180" s="23">
        <v>330</v>
      </c>
      <c r="W180" s="23">
        <v>2000</v>
      </c>
      <c r="X180" s="24">
        <v>0</v>
      </c>
      <c r="Y180" s="24">
        <v>0</v>
      </c>
      <c r="Z180" s="24">
        <v>0</v>
      </c>
      <c r="AA180" s="23">
        <v>9750</v>
      </c>
      <c r="AB180" s="23">
        <v>151</v>
      </c>
      <c r="AC180" s="23">
        <v>2000</v>
      </c>
      <c r="AD180" s="24">
        <v>6300</v>
      </c>
      <c r="AE180" s="24">
        <v>9</v>
      </c>
      <c r="AF180" s="24">
        <v>1000</v>
      </c>
      <c r="AG180" s="25">
        <f>VLOOKUP(A180,'[1]15 MAPA DE LEITO (USO CAF)'!$D$2:$I$948,6,0)</f>
        <v>0</v>
      </c>
      <c r="AH180" s="25">
        <f>VLOOKUP(A180,[2]taxaOcupacaoCOVID19_CAF_2021_6_!$E$4:$O$916,11,0)</f>
        <v>0</v>
      </c>
      <c r="AI180" s="26" t="e">
        <f>VLOOKUP(A180,[2]taxaOcupacaoCOVID19_CAF_2021_6_!$E$4:$Q$916,13,0)</f>
        <v>#DIV/0!</v>
      </c>
      <c r="AJ180" s="25">
        <f t="shared" si="55"/>
        <v>0</v>
      </c>
      <c r="AK180" s="20">
        <f>AJ180</f>
        <v>0</v>
      </c>
      <c r="AM180" s="27">
        <f t="shared" si="53"/>
        <v>2.6281577315144145E-3</v>
      </c>
      <c r="AN180" s="9">
        <f t="shared" si="57"/>
        <v>262.81577315144142</v>
      </c>
      <c r="AO180" s="5">
        <v>10</v>
      </c>
      <c r="AP180" s="5">
        <f t="shared" si="58"/>
        <v>260</v>
      </c>
      <c r="AR180" s="7">
        <f t="shared" si="59"/>
        <v>1240</v>
      </c>
      <c r="AS180" s="42">
        <f t="shared" si="44"/>
        <v>26</v>
      </c>
      <c r="AT180" s="5">
        <f>VLOOKUP(G180,'[3]GRADE ATRACURIO 5mL'!$G$6:$AP$374,36,0)</f>
        <v>260</v>
      </c>
      <c r="AU180" s="5" t="b">
        <f t="shared" si="45"/>
        <v>1</v>
      </c>
    </row>
    <row r="181" spans="1:47" ht="25.5" x14ac:dyDescent="0.25">
      <c r="A181" s="20">
        <v>2096412</v>
      </c>
      <c r="B181" s="20">
        <v>50471564000180</v>
      </c>
      <c r="C181" s="21" t="s">
        <v>456</v>
      </c>
      <c r="D181" s="22" t="s">
        <v>90</v>
      </c>
      <c r="E181" s="22" t="s">
        <v>457</v>
      </c>
      <c r="F181" s="22" t="s">
        <v>189</v>
      </c>
      <c r="G181" s="22">
        <v>1992</v>
      </c>
      <c r="H181" s="22" t="s">
        <v>154</v>
      </c>
      <c r="I181" s="23">
        <v>0</v>
      </c>
      <c r="J181" s="23">
        <v>0</v>
      </c>
      <c r="K181" s="23">
        <v>0</v>
      </c>
      <c r="L181" s="24">
        <v>250</v>
      </c>
      <c r="M181" s="24">
        <v>23</v>
      </c>
      <c r="N181" s="24">
        <v>250</v>
      </c>
      <c r="O181" s="23">
        <v>100</v>
      </c>
      <c r="P181" s="23">
        <v>0</v>
      </c>
      <c r="Q181" s="23">
        <v>100</v>
      </c>
      <c r="R181" s="24">
        <v>200</v>
      </c>
      <c r="S181" s="24">
        <v>0</v>
      </c>
      <c r="T181" s="24">
        <v>200</v>
      </c>
      <c r="U181" s="23">
        <v>2000</v>
      </c>
      <c r="V181" s="23">
        <v>1638</v>
      </c>
      <c r="W181" s="23">
        <v>2000</v>
      </c>
      <c r="X181" s="24">
        <v>0</v>
      </c>
      <c r="Y181" s="24">
        <v>0</v>
      </c>
      <c r="Z181" s="24">
        <v>0</v>
      </c>
      <c r="AA181" s="23">
        <v>2000</v>
      </c>
      <c r="AB181" s="23">
        <v>0</v>
      </c>
      <c r="AC181" s="23">
        <v>2000</v>
      </c>
      <c r="AD181" s="24">
        <v>500</v>
      </c>
      <c r="AE181" s="24">
        <v>324</v>
      </c>
      <c r="AF181" s="24">
        <v>500</v>
      </c>
      <c r="AG181" s="25">
        <f>VLOOKUP(A181,'[1]15 MAPA DE LEITO (USO CAF)'!$D$2:$I$948,6,0)</f>
        <v>0</v>
      </c>
      <c r="AH181" s="25">
        <f>VLOOKUP(A181,[2]taxaOcupacaoCOVID19_CAF_2021_6_!$E$4:$O$916,11,0)</f>
        <v>14</v>
      </c>
      <c r="AI181" s="26">
        <f>VLOOKUP(A181,[2]taxaOcupacaoCOVID19_CAF_2021_6_!$E$4:$Q$916,13,0)</f>
        <v>1</v>
      </c>
      <c r="AJ181" s="25">
        <f t="shared" si="55"/>
        <v>14</v>
      </c>
      <c r="AK181" s="20">
        <f t="shared" si="56"/>
        <v>14</v>
      </c>
      <c r="AM181" s="27">
        <f t="shared" si="53"/>
        <v>4.3802628858573576E-4</v>
      </c>
      <c r="AN181" s="9">
        <f t="shared" si="57"/>
        <v>43.802628858573577</v>
      </c>
      <c r="AO181" s="5">
        <v>10</v>
      </c>
      <c r="AP181" s="5">
        <f t="shared" si="58"/>
        <v>40</v>
      </c>
      <c r="AR181" s="7">
        <f t="shared" si="59"/>
        <v>210</v>
      </c>
      <c r="AS181" s="42">
        <f t="shared" si="44"/>
        <v>4</v>
      </c>
      <c r="AT181" s="5">
        <f>VLOOKUP(G181,'[3]GRADE ATRACURIO 5mL'!$G$6:$AP$374,36,0)</f>
        <v>40</v>
      </c>
      <c r="AU181" s="5" t="b">
        <f t="shared" si="45"/>
        <v>1</v>
      </c>
    </row>
    <row r="182" spans="1:47" ht="38.25" x14ac:dyDescent="0.25">
      <c r="A182" s="20">
        <v>2688433</v>
      </c>
      <c r="B182" s="20">
        <v>45615309000124</v>
      </c>
      <c r="C182" s="21" t="s">
        <v>458</v>
      </c>
      <c r="D182" s="22" t="s">
        <v>86</v>
      </c>
      <c r="E182" s="22" t="s">
        <v>181</v>
      </c>
      <c r="F182" s="22" t="s">
        <v>189</v>
      </c>
      <c r="G182" s="22">
        <v>1852</v>
      </c>
      <c r="H182" s="22" t="s">
        <v>154</v>
      </c>
      <c r="I182" s="23">
        <v>0</v>
      </c>
      <c r="J182" s="23">
        <v>0</v>
      </c>
      <c r="K182" s="23">
        <v>0</v>
      </c>
      <c r="L182" s="24">
        <v>290</v>
      </c>
      <c r="M182" s="24">
        <v>25</v>
      </c>
      <c r="N182" s="24">
        <v>580</v>
      </c>
      <c r="O182" s="23">
        <v>7</v>
      </c>
      <c r="P182" s="23">
        <v>5</v>
      </c>
      <c r="Q182" s="23">
        <v>14</v>
      </c>
      <c r="R182" s="24">
        <v>0</v>
      </c>
      <c r="S182" s="24">
        <v>0</v>
      </c>
      <c r="T182" s="24">
        <v>0</v>
      </c>
      <c r="U182" s="23">
        <v>870</v>
      </c>
      <c r="V182" s="23">
        <v>110</v>
      </c>
      <c r="W182" s="23">
        <v>1740</v>
      </c>
      <c r="X182" s="24">
        <v>0</v>
      </c>
      <c r="Y182" s="24">
        <v>0</v>
      </c>
      <c r="Z182" s="24">
        <v>0</v>
      </c>
      <c r="AA182" s="23">
        <v>1770</v>
      </c>
      <c r="AB182" s="23">
        <v>340</v>
      </c>
      <c r="AC182" s="23">
        <v>3540</v>
      </c>
      <c r="AD182" s="24">
        <v>2310</v>
      </c>
      <c r="AE182" s="24">
        <v>382</v>
      </c>
      <c r="AF182" s="24">
        <v>4620</v>
      </c>
      <c r="AG182" s="25">
        <f>VLOOKUP(A182,'[1]15 MAPA DE LEITO (USO CAF)'!$D$2:$I$948,6,0)</f>
        <v>27</v>
      </c>
      <c r="AH182" s="25">
        <f>VLOOKUP(A182,[2]taxaOcupacaoCOVID19_CAF_2021_6_!$E$4:$O$916,11,0)</f>
        <v>23</v>
      </c>
      <c r="AI182" s="26">
        <f>VLOOKUP(A182,[2]taxaOcupacaoCOVID19_CAF_2021_6_!$E$4:$Q$916,13,0)</f>
        <v>1</v>
      </c>
      <c r="AJ182" s="25">
        <f t="shared" si="55"/>
        <v>27</v>
      </c>
      <c r="AK182" s="20">
        <f t="shared" si="56"/>
        <v>27</v>
      </c>
      <c r="AM182" s="27">
        <f t="shared" si="53"/>
        <v>1.0162209895189069E-3</v>
      </c>
      <c r="AN182" s="9">
        <f t="shared" si="57"/>
        <v>101.62209895189069</v>
      </c>
      <c r="AO182" s="5">
        <v>10</v>
      </c>
      <c r="AP182" s="5">
        <f t="shared" si="58"/>
        <v>100</v>
      </c>
      <c r="AR182" s="7">
        <f t="shared" si="59"/>
        <v>480</v>
      </c>
      <c r="AS182" s="42">
        <f t="shared" si="44"/>
        <v>10</v>
      </c>
      <c r="AT182" s="5">
        <f>VLOOKUP(G182,'[3]GRADE ATRACURIO 5mL'!$G$6:$AP$374,36,0)</f>
        <v>100</v>
      </c>
      <c r="AU182" s="5" t="b">
        <f t="shared" si="45"/>
        <v>1</v>
      </c>
    </row>
    <row r="183" spans="1:47" ht="25.5" x14ac:dyDescent="0.25">
      <c r="A183" s="20">
        <v>2699915</v>
      </c>
      <c r="B183" s="20">
        <v>72909179000105</v>
      </c>
      <c r="C183" s="21" t="s">
        <v>459</v>
      </c>
      <c r="D183" s="22" t="s">
        <v>86</v>
      </c>
      <c r="E183" s="22" t="s">
        <v>460</v>
      </c>
      <c r="F183" s="22" t="s">
        <v>189</v>
      </c>
      <c r="G183" s="22">
        <v>2082</v>
      </c>
      <c r="H183" s="22" t="s">
        <v>154</v>
      </c>
      <c r="I183" s="23">
        <v>0</v>
      </c>
      <c r="J183" s="23">
        <v>0</v>
      </c>
      <c r="K183" s="23">
        <v>5000</v>
      </c>
      <c r="L183" s="24">
        <v>0</v>
      </c>
      <c r="M183" s="24">
        <v>0</v>
      </c>
      <c r="N183" s="24">
        <v>2000</v>
      </c>
      <c r="O183" s="23">
        <v>0</v>
      </c>
      <c r="P183" s="23">
        <v>0</v>
      </c>
      <c r="Q183" s="23">
        <v>2000</v>
      </c>
      <c r="R183" s="24">
        <v>0</v>
      </c>
      <c r="S183" s="24">
        <v>0</v>
      </c>
      <c r="T183" s="24">
        <v>2000</v>
      </c>
      <c r="U183" s="23">
        <v>0</v>
      </c>
      <c r="V183" s="23">
        <v>0</v>
      </c>
      <c r="W183" s="23">
        <v>24000</v>
      </c>
      <c r="X183" s="24">
        <v>0</v>
      </c>
      <c r="Y183" s="24">
        <v>0</v>
      </c>
      <c r="Z183" s="24">
        <v>2000</v>
      </c>
      <c r="AA183" s="23">
        <v>0</v>
      </c>
      <c r="AB183" s="23">
        <v>0</v>
      </c>
      <c r="AC183" s="23">
        <v>2000</v>
      </c>
      <c r="AD183" s="24">
        <v>0</v>
      </c>
      <c r="AE183" s="24">
        <v>0</v>
      </c>
      <c r="AF183" s="24">
        <v>2000</v>
      </c>
      <c r="AG183" s="25">
        <f>VLOOKUP(A183,'[1]15 MAPA DE LEITO (USO CAF)'!$D$2:$I$948,6,0)</f>
        <v>5</v>
      </c>
      <c r="AH183" s="25">
        <f>VLOOKUP(A183,[2]taxaOcupacaoCOVID19_CAF_2021_6_!$E$4:$O$916,11,0)</f>
        <v>10</v>
      </c>
      <c r="AI183" s="26">
        <f>VLOOKUP(A183,[2]taxaOcupacaoCOVID19_CAF_2021_6_!$E$4:$Q$916,13,0)</f>
        <v>0.8</v>
      </c>
      <c r="AJ183" s="25">
        <f t="shared" si="55"/>
        <v>10</v>
      </c>
      <c r="AK183" s="20">
        <f t="shared" si="56"/>
        <v>8</v>
      </c>
      <c r="AM183" s="27">
        <f t="shared" si="53"/>
        <v>3.5042103086858861E-3</v>
      </c>
      <c r="AN183" s="9">
        <f t="shared" si="57"/>
        <v>350.42103086858862</v>
      </c>
      <c r="AO183" s="5">
        <v>10</v>
      </c>
      <c r="AP183" s="5">
        <f t="shared" si="58"/>
        <v>350</v>
      </c>
      <c r="AR183" s="7">
        <f t="shared" si="59"/>
        <v>1650</v>
      </c>
      <c r="AS183" s="42">
        <f t="shared" si="44"/>
        <v>35</v>
      </c>
      <c r="AT183" s="5">
        <f>VLOOKUP(G183,'[3]GRADE ATRACURIO 5mL'!$G$6:$AP$374,36,0)</f>
        <v>350</v>
      </c>
      <c r="AU183" s="5" t="b">
        <f t="shared" si="45"/>
        <v>1</v>
      </c>
    </row>
    <row r="184" spans="1:47" ht="38.25" x14ac:dyDescent="0.25">
      <c r="A184" s="20">
        <v>2705222</v>
      </c>
      <c r="B184" s="20">
        <v>52505153000194</v>
      </c>
      <c r="C184" s="21" t="s">
        <v>461</v>
      </c>
      <c r="D184" s="22" t="s">
        <v>171</v>
      </c>
      <c r="E184" s="22" t="s">
        <v>462</v>
      </c>
      <c r="F184" s="22" t="s">
        <v>189</v>
      </c>
      <c r="G184" s="22">
        <v>2004</v>
      </c>
      <c r="H184" s="22" t="s">
        <v>154</v>
      </c>
      <c r="I184" s="23">
        <v>0</v>
      </c>
      <c r="J184" s="23">
        <v>0</v>
      </c>
      <c r="K184" s="23">
        <v>0</v>
      </c>
      <c r="L184" s="24">
        <v>393</v>
      </c>
      <c r="M184" s="24">
        <v>0</v>
      </c>
      <c r="N184" s="24">
        <v>780</v>
      </c>
      <c r="O184" s="23">
        <v>311</v>
      </c>
      <c r="P184" s="23">
        <v>200</v>
      </c>
      <c r="Q184" s="23">
        <v>600</v>
      </c>
      <c r="R184" s="24">
        <v>100</v>
      </c>
      <c r="S184" s="24">
        <v>0</v>
      </c>
      <c r="T184" s="24">
        <v>200</v>
      </c>
      <c r="U184" s="23">
        <v>5958</v>
      </c>
      <c r="V184" s="23">
        <v>0</v>
      </c>
      <c r="W184" s="23">
        <v>11900</v>
      </c>
      <c r="X184" s="24">
        <v>0</v>
      </c>
      <c r="Y184" s="24">
        <v>0</v>
      </c>
      <c r="Z184" s="24">
        <v>0</v>
      </c>
      <c r="AA184" s="23">
        <v>435</v>
      </c>
      <c r="AB184" s="23">
        <v>500</v>
      </c>
      <c r="AC184" s="23">
        <v>870</v>
      </c>
      <c r="AD184" s="24">
        <v>0</v>
      </c>
      <c r="AE184" s="24">
        <v>0</v>
      </c>
      <c r="AF184" s="24">
        <v>0</v>
      </c>
      <c r="AG184" s="25">
        <f>VLOOKUP(A184,'[1]15 MAPA DE LEITO (USO CAF)'!$D$2:$I$948,6,0)</f>
        <v>18</v>
      </c>
      <c r="AH184" s="25">
        <f>VLOOKUP(A184,[2]taxaOcupacaoCOVID19_CAF_2021_6_!$E$4:$O$916,11,0)</f>
        <v>10</v>
      </c>
      <c r="AI184" s="26">
        <f>VLOOKUP(A184,[2]taxaOcupacaoCOVID19_CAF_2021_6_!$E$4:$Q$916,13,0)</f>
        <v>1</v>
      </c>
      <c r="AJ184" s="25">
        <f t="shared" si="55"/>
        <v>18</v>
      </c>
      <c r="AK184" s="20">
        <f t="shared" si="56"/>
        <v>18</v>
      </c>
      <c r="AM184" s="27">
        <f t="shared" si="53"/>
        <v>1.3666420203874957E-3</v>
      </c>
      <c r="AN184" s="9">
        <f t="shared" si="57"/>
        <v>136.66420203874958</v>
      </c>
      <c r="AO184" s="5">
        <v>10</v>
      </c>
      <c r="AP184" s="5">
        <f t="shared" si="58"/>
        <v>140</v>
      </c>
      <c r="AR184" s="7">
        <f t="shared" si="59"/>
        <v>640</v>
      </c>
      <c r="AS184" s="42">
        <f t="shared" si="44"/>
        <v>14</v>
      </c>
      <c r="AT184" s="5">
        <f>VLOOKUP(G184,'[3]GRADE ATRACURIO 5mL'!$G$6:$AP$374,36,0)</f>
        <v>140</v>
      </c>
      <c r="AU184" s="5" t="b">
        <f t="shared" si="45"/>
        <v>1</v>
      </c>
    </row>
    <row r="185" spans="1:47" ht="38.25" x14ac:dyDescent="0.25">
      <c r="A185" s="20">
        <v>2745798</v>
      </c>
      <c r="B185" s="20">
        <v>53311999000156</v>
      </c>
      <c r="C185" s="21" t="s">
        <v>463</v>
      </c>
      <c r="D185" s="22" t="s">
        <v>155</v>
      </c>
      <c r="E185" s="22" t="s">
        <v>464</v>
      </c>
      <c r="F185" s="22" t="s">
        <v>189</v>
      </c>
      <c r="G185" s="22">
        <v>1811</v>
      </c>
      <c r="H185" s="22" t="s">
        <v>154</v>
      </c>
      <c r="I185" s="23">
        <v>260</v>
      </c>
      <c r="J185" s="23">
        <v>1</v>
      </c>
      <c r="K185" s="23">
        <v>500</v>
      </c>
      <c r="L185" s="24">
        <v>480</v>
      </c>
      <c r="M185" s="24">
        <v>0</v>
      </c>
      <c r="N185" s="24">
        <v>1000</v>
      </c>
      <c r="O185" s="23">
        <v>0</v>
      </c>
      <c r="P185" s="23">
        <v>0</v>
      </c>
      <c r="Q185" s="23">
        <v>0</v>
      </c>
      <c r="R185" s="24">
        <v>0</v>
      </c>
      <c r="S185" s="24">
        <v>0</v>
      </c>
      <c r="T185" s="24">
        <v>0</v>
      </c>
      <c r="U185" s="23">
        <v>1106</v>
      </c>
      <c r="V185" s="23">
        <v>118</v>
      </c>
      <c r="W185" s="23">
        <v>2000</v>
      </c>
      <c r="X185" s="24">
        <v>0</v>
      </c>
      <c r="Y185" s="24">
        <v>0</v>
      </c>
      <c r="Z185" s="24">
        <v>0</v>
      </c>
      <c r="AA185" s="23">
        <v>244</v>
      </c>
      <c r="AB185" s="23">
        <v>8</v>
      </c>
      <c r="AC185" s="23">
        <v>500</v>
      </c>
      <c r="AD185" s="24">
        <v>702</v>
      </c>
      <c r="AE185" s="24">
        <v>3</v>
      </c>
      <c r="AF185" s="24">
        <v>1400</v>
      </c>
      <c r="AG185" s="25">
        <f>VLOOKUP(A185,'[1]15 MAPA DE LEITO (USO CAF)'!$D$2:$I$948,6,0)</f>
        <v>4</v>
      </c>
      <c r="AH185" s="25">
        <f>VLOOKUP(A185,[2]taxaOcupacaoCOVID19_CAF_2021_6_!$E$4:$O$916,11,0)</f>
        <v>0</v>
      </c>
      <c r="AI185" s="26" t="e">
        <f>VLOOKUP(A185,[2]taxaOcupacaoCOVID19_CAF_2021_6_!$E$4:$Q$916,13,0)</f>
        <v>#DIV/0!</v>
      </c>
      <c r="AJ185" s="25">
        <f t="shared" si="55"/>
        <v>4</v>
      </c>
      <c r="AK185" s="20">
        <f>AJ185</f>
        <v>4</v>
      </c>
      <c r="AM185" s="27">
        <f t="shared" si="53"/>
        <v>1.7521051543429431E-3</v>
      </c>
      <c r="AN185" s="9">
        <f t="shared" si="57"/>
        <v>175.21051543429431</v>
      </c>
      <c r="AO185" s="5">
        <v>10</v>
      </c>
      <c r="AP185" s="5">
        <v>170</v>
      </c>
      <c r="AR185" s="7">
        <f t="shared" si="59"/>
        <v>830</v>
      </c>
      <c r="AS185" s="42">
        <f t="shared" si="44"/>
        <v>17</v>
      </c>
      <c r="AT185" s="5">
        <f>VLOOKUP(G185,'[3]GRADE ATRACURIO 5mL'!$G$6:$AP$374,36,0)</f>
        <v>170</v>
      </c>
      <c r="AU185" s="5" t="b">
        <f t="shared" si="45"/>
        <v>1</v>
      </c>
    </row>
    <row r="186" spans="1:47" ht="25.5" x14ac:dyDescent="0.25">
      <c r="A186" s="20">
        <v>2745801</v>
      </c>
      <c r="B186" s="20">
        <v>50730902000151</v>
      </c>
      <c r="C186" s="21" t="s">
        <v>465</v>
      </c>
      <c r="D186" s="22" t="s">
        <v>155</v>
      </c>
      <c r="E186" s="22" t="s">
        <v>466</v>
      </c>
      <c r="F186" s="22" t="s">
        <v>189</v>
      </c>
      <c r="G186" s="22">
        <v>2630</v>
      </c>
      <c r="H186" s="22" t="s">
        <v>154</v>
      </c>
      <c r="I186" s="23">
        <v>0</v>
      </c>
      <c r="J186" s="23">
        <v>0</v>
      </c>
      <c r="K186" s="23">
        <v>0</v>
      </c>
      <c r="L186" s="24">
        <v>50</v>
      </c>
      <c r="M186" s="24">
        <v>794</v>
      </c>
      <c r="N186" s="24">
        <v>100</v>
      </c>
      <c r="O186" s="23">
        <v>0</v>
      </c>
      <c r="P186" s="23">
        <v>0</v>
      </c>
      <c r="Q186" s="23">
        <v>0</v>
      </c>
      <c r="R186" s="24">
        <v>600</v>
      </c>
      <c r="S186" s="24">
        <v>10</v>
      </c>
      <c r="T186" s="24">
        <v>1200</v>
      </c>
      <c r="U186" s="23">
        <v>1500</v>
      </c>
      <c r="V186" s="23">
        <v>140</v>
      </c>
      <c r="W186" s="23">
        <v>3000</v>
      </c>
      <c r="X186" s="24">
        <v>0</v>
      </c>
      <c r="Y186" s="24">
        <v>0</v>
      </c>
      <c r="Z186" s="24">
        <v>0</v>
      </c>
      <c r="AA186" s="23">
        <v>0</v>
      </c>
      <c r="AB186" s="23">
        <v>0</v>
      </c>
      <c r="AC186" s="23">
        <v>0</v>
      </c>
      <c r="AD186" s="24">
        <v>250</v>
      </c>
      <c r="AE186" s="24">
        <v>83</v>
      </c>
      <c r="AF186" s="24">
        <v>500</v>
      </c>
      <c r="AG186" s="25">
        <f>VLOOKUP(A186,'[1]15 MAPA DE LEITO (USO CAF)'!$D$2:$I$948,6,0)</f>
        <v>3</v>
      </c>
      <c r="AH186" s="25">
        <f>VLOOKUP(A186,[2]taxaOcupacaoCOVID19_CAF_2021_6_!$E$4:$O$916,11,0)</f>
        <v>5</v>
      </c>
      <c r="AI186" s="26">
        <f>VLOOKUP(A186,[2]taxaOcupacaoCOVID19_CAF_2021_6_!$E$4:$Q$916,13,0)</f>
        <v>1</v>
      </c>
      <c r="AJ186" s="25">
        <f t="shared" si="55"/>
        <v>5</v>
      </c>
      <c r="AK186" s="20">
        <f t="shared" si="56"/>
        <v>5</v>
      </c>
      <c r="AM186" s="27">
        <f t="shared" si="53"/>
        <v>1.7521051543429431E-4</v>
      </c>
      <c r="AN186" s="9">
        <f t="shared" si="57"/>
        <v>17.521051543429429</v>
      </c>
      <c r="AO186" s="5">
        <v>10</v>
      </c>
      <c r="AP186" s="5">
        <f t="shared" si="58"/>
        <v>20</v>
      </c>
      <c r="AR186" s="7">
        <f t="shared" si="59"/>
        <v>80</v>
      </c>
      <c r="AS186" s="42">
        <f t="shared" si="44"/>
        <v>2</v>
      </c>
      <c r="AT186" s="5">
        <f>VLOOKUP(G186,'[3]GRADE ATRACURIO 5mL'!$G$6:$AP$374,36,0)</f>
        <v>20</v>
      </c>
      <c r="AU186" s="5" t="b">
        <f t="shared" si="45"/>
        <v>1</v>
      </c>
    </row>
    <row r="187" spans="1:47" ht="38.25" x14ac:dyDescent="0.25">
      <c r="A187" s="20">
        <v>2747693</v>
      </c>
      <c r="B187" s="20">
        <v>5593992000161</v>
      </c>
      <c r="C187" s="21" t="s">
        <v>467</v>
      </c>
      <c r="D187" s="22" t="s">
        <v>58</v>
      </c>
      <c r="E187" s="22" t="s">
        <v>468</v>
      </c>
      <c r="F187" s="22" t="s">
        <v>189</v>
      </c>
      <c r="G187" s="22">
        <v>2031</v>
      </c>
      <c r="H187" s="22" t="s">
        <v>154</v>
      </c>
      <c r="I187" s="23">
        <v>0</v>
      </c>
      <c r="J187" s="23">
        <v>0</v>
      </c>
      <c r="K187" s="23">
        <v>0</v>
      </c>
      <c r="L187" s="24">
        <v>50</v>
      </c>
      <c r="M187" s="24">
        <v>0</v>
      </c>
      <c r="N187" s="24">
        <v>90</v>
      </c>
      <c r="O187" s="23">
        <v>0</v>
      </c>
      <c r="P187" s="23">
        <v>0</v>
      </c>
      <c r="Q187" s="23">
        <v>0</v>
      </c>
      <c r="R187" s="24">
        <v>0</v>
      </c>
      <c r="S187" s="24">
        <v>0</v>
      </c>
      <c r="T187" s="24">
        <v>0</v>
      </c>
      <c r="U187" s="23">
        <v>150</v>
      </c>
      <c r="V187" s="23">
        <v>100</v>
      </c>
      <c r="W187" s="23">
        <v>200</v>
      </c>
      <c r="X187" s="24">
        <v>0</v>
      </c>
      <c r="Y187" s="24">
        <v>0</v>
      </c>
      <c r="Z187" s="24">
        <v>0</v>
      </c>
      <c r="AA187" s="23">
        <v>60</v>
      </c>
      <c r="AB187" s="23">
        <v>51</v>
      </c>
      <c r="AC187" s="23">
        <v>120</v>
      </c>
      <c r="AD187" s="24">
        <v>30</v>
      </c>
      <c r="AE187" s="24">
        <v>0</v>
      </c>
      <c r="AF187" s="24">
        <v>60</v>
      </c>
      <c r="AG187" s="25">
        <f>VLOOKUP(A187,'[1]15 MAPA DE LEITO (USO CAF)'!$D$2:$I$948,6,0)</f>
        <v>0</v>
      </c>
      <c r="AH187" s="25">
        <f>VLOOKUP(A187,[2]taxaOcupacaoCOVID19_CAF_2021_6_!$E$4:$O$916,11,0)</f>
        <v>0</v>
      </c>
      <c r="AI187" s="26" t="e">
        <f>VLOOKUP(A187,[2]taxaOcupacaoCOVID19_CAF_2021_6_!$E$4:$Q$916,13,0)</f>
        <v>#DIV/0!</v>
      </c>
      <c r="AJ187" s="25">
        <f t="shared" si="55"/>
        <v>0</v>
      </c>
      <c r="AK187" s="20">
        <f t="shared" ref="AK187:AK188" si="61">AJ187</f>
        <v>0</v>
      </c>
      <c r="AM187" s="27">
        <f t="shared" si="53"/>
        <v>1.5768946389086488E-4</v>
      </c>
      <c r="AN187" s="9">
        <f t="shared" si="57"/>
        <v>15.768946389086487</v>
      </c>
      <c r="AO187" s="5">
        <v>10</v>
      </c>
      <c r="AP187" s="5">
        <f t="shared" si="58"/>
        <v>20</v>
      </c>
      <c r="AR187" s="7">
        <f t="shared" si="59"/>
        <v>70</v>
      </c>
      <c r="AS187" s="42">
        <f t="shared" si="44"/>
        <v>2</v>
      </c>
      <c r="AT187" s="5">
        <f>VLOOKUP(G187,'[3]GRADE ATRACURIO 5mL'!$G$6:$AP$374,36,0)</f>
        <v>20</v>
      </c>
      <c r="AU187" s="5" t="b">
        <f t="shared" si="45"/>
        <v>1</v>
      </c>
    </row>
    <row r="188" spans="1:47" ht="38.25" x14ac:dyDescent="0.25">
      <c r="A188" s="43">
        <v>2748436</v>
      </c>
      <c r="B188" s="43">
        <v>51421279000118</v>
      </c>
      <c r="C188" s="44" t="s">
        <v>469</v>
      </c>
      <c r="D188" s="45" t="s">
        <v>147</v>
      </c>
      <c r="E188" s="45" t="s">
        <v>470</v>
      </c>
      <c r="F188" s="45" t="s">
        <v>189</v>
      </c>
      <c r="G188" s="45">
        <v>2389</v>
      </c>
      <c r="H188" s="45" t="s">
        <v>154</v>
      </c>
      <c r="I188" s="23">
        <v>0</v>
      </c>
      <c r="J188" s="23">
        <v>0</v>
      </c>
      <c r="K188" s="23">
        <v>0</v>
      </c>
      <c r="L188" s="24">
        <v>63</v>
      </c>
      <c r="M188" s="24">
        <v>33</v>
      </c>
      <c r="N188" s="24">
        <v>50</v>
      </c>
      <c r="O188" s="23">
        <v>0</v>
      </c>
      <c r="P188" s="23">
        <v>0</v>
      </c>
      <c r="Q188" s="23">
        <v>0</v>
      </c>
      <c r="R188" s="24">
        <v>35</v>
      </c>
      <c r="S188" s="24">
        <v>20</v>
      </c>
      <c r="T188" s="24">
        <v>30</v>
      </c>
      <c r="U188" s="23">
        <v>1500</v>
      </c>
      <c r="V188" s="23">
        <v>0</v>
      </c>
      <c r="W188" s="23">
        <v>1000</v>
      </c>
      <c r="X188" s="24">
        <v>0</v>
      </c>
      <c r="Y188" s="24">
        <v>0</v>
      </c>
      <c r="Z188" s="24">
        <v>0</v>
      </c>
      <c r="AA188" s="23">
        <v>88</v>
      </c>
      <c r="AB188" s="23">
        <v>41</v>
      </c>
      <c r="AC188" s="23">
        <v>200</v>
      </c>
      <c r="AD188" s="24">
        <v>95</v>
      </c>
      <c r="AE188" s="24">
        <v>25</v>
      </c>
      <c r="AF188" s="24">
        <v>50</v>
      </c>
      <c r="AG188" s="25">
        <f>VLOOKUP(A188,'[1]15 MAPA DE LEITO (USO CAF)'!$D$2:$I$948,6,0)</f>
        <v>0</v>
      </c>
      <c r="AH188" s="25">
        <f>VLOOKUP(A188,[2]taxaOcupacaoCOVID19_CAF_2021_6_!$E$4:$O$916,11,0)</f>
        <v>0</v>
      </c>
      <c r="AI188" s="26" t="e">
        <f>VLOOKUP(A188,[2]taxaOcupacaoCOVID19_CAF_2021_6_!$E$4:$Q$916,13,0)</f>
        <v>#DIV/0!</v>
      </c>
      <c r="AJ188" s="25">
        <f t="shared" si="55"/>
        <v>0</v>
      </c>
      <c r="AK188" s="20">
        <f t="shared" si="61"/>
        <v>0</v>
      </c>
      <c r="AM188" s="27">
        <f t="shared" si="53"/>
        <v>8.7605257717147155E-5</v>
      </c>
      <c r="AN188" s="9">
        <f t="shared" si="57"/>
        <v>8.7605257717147147</v>
      </c>
      <c r="AO188" s="5">
        <v>10</v>
      </c>
      <c r="AP188" s="5">
        <v>20</v>
      </c>
      <c r="AR188" s="7">
        <f t="shared" si="59"/>
        <v>30</v>
      </c>
      <c r="AS188" s="42">
        <f t="shared" si="44"/>
        <v>2</v>
      </c>
      <c r="AT188" s="5">
        <f>VLOOKUP(G188,'[3]GRADE ATRACURIO 5mL'!$G$6:$AP$374,36,0)</f>
        <v>20</v>
      </c>
      <c r="AU188" s="5" t="b">
        <f t="shared" si="45"/>
        <v>1</v>
      </c>
    </row>
    <row r="189" spans="1:47" ht="63.75" x14ac:dyDescent="0.25">
      <c r="A189" s="20">
        <v>2750988</v>
      </c>
      <c r="B189" s="20">
        <v>47617584000102</v>
      </c>
      <c r="C189" s="21" t="s">
        <v>473</v>
      </c>
      <c r="D189" s="22" t="s">
        <v>82</v>
      </c>
      <c r="E189" s="22" t="s">
        <v>474</v>
      </c>
      <c r="F189" s="22" t="s">
        <v>189</v>
      </c>
      <c r="G189" s="22">
        <v>1743</v>
      </c>
      <c r="H189" s="22" t="s">
        <v>154</v>
      </c>
      <c r="I189" s="23">
        <v>50</v>
      </c>
      <c r="J189" s="23">
        <v>20</v>
      </c>
      <c r="K189" s="23">
        <v>100</v>
      </c>
      <c r="L189" s="24">
        <v>112</v>
      </c>
      <c r="M189" s="24">
        <v>0</v>
      </c>
      <c r="N189" s="24">
        <v>150</v>
      </c>
      <c r="O189" s="23">
        <v>254</v>
      </c>
      <c r="P189" s="23">
        <v>0</v>
      </c>
      <c r="Q189" s="23">
        <v>300</v>
      </c>
      <c r="R189" s="24">
        <v>278</v>
      </c>
      <c r="S189" s="24">
        <v>0</v>
      </c>
      <c r="T189" s="24">
        <v>200</v>
      </c>
      <c r="U189" s="23">
        <v>2671</v>
      </c>
      <c r="V189" s="23">
        <v>127</v>
      </c>
      <c r="W189" s="23">
        <v>2500</v>
      </c>
      <c r="X189" s="24">
        <v>0</v>
      </c>
      <c r="Y189" s="24">
        <v>0</v>
      </c>
      <c r="Z189" s="24">
        <v>0</v>
      </c>
      <c r="AA189" s="23">
        <v>90</v>
      </c>
      <c r="AB189" s="23">
        <v>98</v>
      </c>
      <c r="AC189" s="23">
        <v>180</v>
      </c>
      <c r="AD189" s="24">
        <v>812</v>
      </c>
      <c r="AE189" s="24">
        <v>395</v>
      </c>
      <c r="AF189" s="24">
        <v>700</v>
      </c>
      <c r="AG189" s="25">
        <f>VLOOKUP(A189,'[1]15 MAPA DE LEITO (USO CAF)'!$D$2:$I$948,6,0)</f>
        <v>0</v>
      </c>
      <c r="AH189" s="25">
        <f>VLOOKUP(A189,[2]taxaOcupacaoCOVID19_CAF_2021_6_!$E$4:$O$916,11,0)</f>
        <v>20</v>
      </c>
      <c r="AI189" s="26">
        <f>VLOOKUP(A189,[2]taxaOcupacaoCOVID19_CAF_2021_6_!$E$4:$Q$916,13,0)</f>
        <v>1</v>
      </c>
      <c r="AJ189" s="25">
        <f t="shared" si="55"/>
        <v>20</v>
      </c>
      <c r="AK189" s="20">
        <f t="shared" si="56"/>
        <v>20</v>
      </c>
      <c r="AM189" s="27">
        <f t="shared" si="53"/>
        <v>2.6281577315144148E-4</v>
      </c>
      <c r="AN189" s="9">
        <f t="shared" si="57"/>
        <v>26.281577315144148</v>
      </c>
      <c r="AO189" s="5">
        <v>10</v>
      </c>
      <c r="AP189" s="5">
        <f t="shared" si="58"/>
        <v>30</v>
      </c>
      <c r="AR189" s="7">
        <f t="shared" si="59"/>
        <v>120</v>
      </c>
      <c r="AS189" s="42">
        <f t="shared" si="44"/>
        <v>3</v>
      </c>
      <c r="AT189" s="5">
        <f>VLOOKUP(G189,'[3]GRADE ATRACURIO 5mL'!$G$6:$AP$374,36,0)</f>
        <v>30</v>
      </c>
      <c r="AU189" s="5" t="b">
        <f t="shared" si="45"/>
        <v>1</v>
      </c>
    </row>
    <row r="190" spans="1:47" ht="38.25" x14ac:dyDescent="0.25">
      <c r="A190" s="20">
        <v>2751704</v>
      </c>
      <c r="B190" s="20">
        <v>50304377000102</v>
      </c>
      <c r="C190" s="21" t="s">
        <v>475</v>
      </c>
      <c r="D190" s="22" t="s">
        <v>155</v>
      </c>
      <c r="E190" s="22" t="s">
        <v>476</v>
      </c>
      <c r="F190" s="22" t="s">
        <v>189</v>
      </c>
      <c r="G190" s="22">
        <v>1787</v>
      </c>
      <c r="H190" s="22" t="s">
        <v>154</v>
      </c>
      <c r="I190" s="24">
        <v>355</v>
      </c>
      <c r="J190" s="24">
        <v>0</v>
      </c>
      <c r="K190" s="24">
        <v>710</v>
      </c>
      <c r="L190" s="24">
        <v>362</v>
      </c>
      <c r="M190" s="24">
        <v>0</v>
      </c>
      <c r="N190" s="24">
        <v>730</v>
      </c>
      <c r="O190" s="24">
        <v>0</v>
      </c>
      <c r="P190" s="24">
        <v>0</v>
      </c>
      <c r="Q190" s="24">
        <v>0</v>
      </c>
      <c r="R190" s="24">
        <v>620</v>
      </c>
      <c r="S190" s="24">
        <v>232</v>
      </c>
      <c r="T190" s="24">
        <v>1240</v>
      </c>
      <c r="U190" s="24">
        <v>4680</v>
      </c>
      <c r="V190" s="24">
        <v>4680</v>
      </c>
      <c r="W190" s="24">
        <v>8000</v>
      </c>
      <c r="X190" s="24">
        <v>0</v>
      </c>
      <c r="Y190" s="24">
        <v>0</v>
      </c>
      <c r="Z190" s="24">
        <v>0</v>
      </c>
      <c r="AA190" s="24">
        <v>1290</v>
      </c>
      <c r="AB190" s="24">
        <v>0</v>
      </c>
      <c r="AC190" s="24">
        <v>1500</v>
      </c>
      <c r="AD190" s="24">
        <v>5040</v>
      </c>
      <c r="AE190" s="24">
        <v>308</v>
      </c>
      <c r="AF190" s="24">
        <v>8000</v>
      </c>
      <c r="AG190" s="25">
        <f>VLOOKUP(A190,'[1]15 MAPA DE LEITO (USO CAF)'!$D$2:$I$948,6,0)</f>
        <v>0</v>
      </c>
      <c r="AH190" s="25">
        <f>VLOOKUP(A190,[2]taxaOcupacaoCOVID19_CAF_2021_6_!$E$4:$O$916,11,0)</f>
        <v>15</v>
      </c>
      <c r="AI190" s="26">
        <f>VLOOKUP(A190,[2]taxaOcupacaoCOVID19_CAF_2021_6_!$E$4:$Q$916,13,0)</f>
        <v>0.66666666666666663</v>
      </c>
      <c r="AJ190" s="25">
        <f t="shared" si="55"/>
        <v>15</v>
      </c>
      <c r="AK190" s="20">
        <f t="shared" si="56"/>
        <v>10</v>
      </c>
      <c r="AM190" s="27">
        <f t="shared" si="53"/>
        <v>1.2790367626703484E-3</v>
      </c>
      <c r="AN190" s="9">
        <f t="shared" si="57"/>
        <v>127.90367626703484</v>
      </c>
      <c r="AO190" s="5">
        <v>10</v>
      </c>
      <c r="AP190" s="5">
        <f t="shared" si="58"/>
        <v>130</v>
      </c>
      <c r="AR190" s="7">
        <f t="shared" si="59"/>
        <v>600</v>
      </c>
      <c r="AS190" s="42">
        <f t="shared" si="44"/>
        <v>13</v>
      </c>
      <c r="AT190" s="5">
        <f>VLOOKUP(G190,'[3]GRADE ATRACURIO 5mL'!$G$6:$AP$374,36,0)</f>
        <v>130</v>
      </c>
      <c r="AU190" s="5" t="b">
        <f t="shared" si="45"/>
        <v>1</v>
      </c>
    </row>
    <row r="191" spans="1:47" ht="25.5" x14ac:dyDescent="0.25">
      <c r="A191" s="20">
        <v>2754843</v>
      </c>
      <c r="B191" s="20" t="s">
        <v>477</v>
      </c>
      <c r="C191" s="28" t="s">
        <v>478</v>
      </c>
      <c r="D191" s="22" t="s">
        <v>65</v>
      </c>
      <c r="E191" s="22" t="s">
        <v>145</v>
      </c>
      <c r="F191" s="22" t="s">
        <v>189</v>
      </c>
      <c r="G191" s="22">
        <v>497</v>
      </c>
      <c r="H191" s="22" t="s">
        <v>154</v>
      </c>
      <c r="I191" s="29">
        <v>0</v>
      </c>
      <c r="J191" s="31">
        <v>0</v>
      </c>
      <c r="K191" s="31">
        <v>0</v>
      </c>
      <c r="L191" s="24">
        <v>400</v>
      </c>
      <c r="M191" s="24">
        <v>120</v>
      </c>
      <c r="N191" s="24">
        <v>800</v>
      </c>
      <c r="O191" s="23">
        <v>500</v>
      </c>
      <c r="P191" s="23">
        <v>210</v>
      </c>
      <c r="Q191" s="23">
        <v>1000</v>
      </c>
      <c r="R191" s="24">
        <v>0</v>
      </c>
      <c r="S191" s="24">
        <v>0</v>
      </c>
      <c r="T191" s="24">
        <v>0</v>
      </c>
      <c r="U191" s="23">
        <v>1500</v>
      </c>
      <c r="V191" s="23">
        <v>175</v>
      </c>
      <c r="W191" s="23">
        <v>3000</v>
      </c>
      <c r="X191" s="24">
        <v>0</v>
      </c>
      <c r="Y191" s="24">
        <v>0</v>
      </c>
      <c r="Z191" s="24">
        <v>0</v>
      </c>
      <c r="AA191" s="23">
        <v>2000</v>
      </c>
      <c r="AB191" s="23">
        <v>37</v>
      </c>
      <c r="AC191" s="23">
        <v>4000</v>
      </c>
      <c r="AD191" s="24">
        <v>500</v>
      </c>
      <c r="AE191" s="24">
        <v>200</v>
      </c>
      <c r="AF191" s="24">
        <v>1000</v>
      </c>
      <c r="AG191" s="25">
        <f>VLOOKUP(A191,'[1]15 MAPA DE LEITO (USO CAF)'!$D$2:$I$948,6,0)</f>
        <v>0</v>
      </c>
      <c r="AH191" s="25">
        <f>VLOOKUP(A191,[2]taxaOcupacaoCOVID19_CAF_2021_6_!$E$4:$O$916,11,0)</f>
        <v>20</v>
      </c>
      <c r="AI191" s="26">
        <f>VLOOKUP(A191,[2]taxaOcupacaoCOVID19_CAF_2021_6_!$E$4:$Q$916,13,0)</f>
        <v>0.9</v>
      </c>
      <c r="AJ191" s="25">
        <f t="shared" si="55"/>
        <v>20</v>
      </c>
      <c r="AK191" s="20">
        <f t="shared" si="56"/>
        <v>18</v>
      </c>
      <c r="AM191" s="27">
        <f t="shared" si="53"/>
        <v>1.4016841234743545E-3</v>
      </c>
      <c r="AN191" s="9">
        <f t="shared" si="57"/>
        <v>140.16841234743544</v>
      </c>
      <c r="AO191" s="5">
        <v>10</v>
      </c>
      <c r="AP191" s="5">
        <f t="shared" si="58"/>
        <v>140</v>
      </c>
      <c r="AR191" s="7">
        <f t="shared" si="59"/>
        <v>660</v>
      </c>
      <c r="AS191" s="42">
        <f t="shared" si="44"/>
        <v>14</v>
      </c>
      <c r="AT191" s="5">
        <f>VLOOKUP(G191,'[3]GRADE ATRACURIO 5mL'!$G$6:$AP$374,36,0)</f>
        <v>140</v>
      </c>
      <c r="AU191" s="5" t="b">
        <f t="shared" si="45"/>
        <v>1</v>
      </c>
    </row>
    <row r="192" spans="1:47" ht="38.25" x14ac:dyDescent="0.25">
      <c r="A192" s="20">
        <v>2758245</v>
      </c>
      <c r="B192" s="20">
        <v>51660082000131</v>
      </c>
      <c r="C192" s="21" t="s">
        <v>480</v>
      </c>
      <c r="D192" s="22" t="s">
        <v>84</v>
      </c>
      <c r="E192" s="22" t="s">
        <v>481</v>
      </c>
      <c r="F192" s="22" t="s">
        <v>189</v>
      </c>
      <c r="G192" s="22">
        <v>2221</v>
      </c>
      <c r="H192" s="22" t="s">
        <v>154</v>
      </c>
      <c r="I192" s="23">
        <v>0</v>
      </c>
      <c r="J192" s="23">
        <v>0</v>
      </c>
      <c r="K192" s="23">
        <v>0</v>
      </c>
      <c r="L192" s="24">
        <v>1100</v>
      </c>
      <c r="M192" s="24">
        <v>0</v>
      </c>
      <c r="N192" s="24">
        <v>1200</v>
      </c>
      <c r="O192" s="23">
        <v>400</v>
      </c>
      <c r="P192" s="23">
        <v>430</v>
      </c>
      <c r="Q192" s="23">
        <v>500</v>
      </c>
      <c r="R192" s="24">
        <v>0</v>
      </c>
      <c r="S192" s="24">
        <v>0</v>
      </c>
      <c r="T192" s="24">
        <v>0</v>
      </c>
      <c r="U192" s="23">
        <v>2000</v>
      </c>
      <c r="V192" s="23">
        <v>495</v>
      </c>
      <c r="W192" s="23">
        <v>2500</v>
      </c>
      <c r="X192" s="24">
        <v>0</v>
      </c>
      <c r="Y192" s="24">
        <v>0</v>
      </c>
      <c r="Z192" s="24">
        <v>0</v>
      </c>
      <c r="AA192" s="23">
        <v>400</v>
      </c>
      <c r="AB192" s="23">
        <v>686</v>
      </c>
      <c r="AC192" s="23">
        <v>500</v>
      </c>
      <c r="AD192" s="24">
        <v>950</v>
      </c>
      <c r="AE192" s="24">
        <v>243</v>
      </c>
      <c r="AF192" s="24">
        <v>900</v>
      </c>
      <c r="AG192" s="25">
        <f>VLOOKUP(A192,'[1]15 MAPA DE LEITO (USO CAF)'!$D$2:$I$948,6,0)</f>
        <v>23</v>
      </c>
      <c r="AH192" s="25">
        <f>VLOOKUP(A192,[2]taxaOcupacaoCOVID19_CAF_2021_6_!$E$4:$O$916,11,0)</f>
        <v>16</v>
      </c>
      <c r="AI192" s="26">
        <f>VLOOKUP(A192,[2]taxaOcupacaoCOVID19_CAF_2021_6_!$E$4:$Q$916,13,0)</f>
        <v>0.9375</v>
      </c>
      <c r="AJ192" s="25">
        <f t="shared" si="55"/>
        <v>23</v>
      </c>
      <c r="AK192" s="20">
        <f t="shared" si="56"/>
        <v>21.5625</v>
      </c>
      <c r="AM192" s="27">
        <f t="shared" si="53"/>
        <v>2.1025261852115318E-3</v>
      </c>
      <c r="AN192" s="9">
        <f t="shared" si="57"/>
        <v>210.25261852115318</v>
      </c>
      <c r="AO192" s="5">
        <v>10</v>
      </c>
      <c r="AP192" s="5">
        <f t="shared" si="58"/>
        <v>210</v>
      </c>
      <c r="AR192" s="7">
        <f t="shared" si="59"/>
        <v>990</v>
      </c>
      <c r="AS192" s="42">
        <f t="shared" si="44"/>
        <v>21</v>
      </c>
      <c r="AT192" s="5">
        <f>VLOOKUP(G192,'[3]GRADE ATRACURIO 5mL'!$G$6:$AP$374,36,0)</f>
        <v>210</v>
      </c>
      <c r="AU192" s="5" t="b">
        <f t="shared" si="45"/>
        <v>1</v>
      </c>
    </row>
    <row r="193" spans="1:47" ht="38.25" x14ac:dyDescent="0.25">
      <c r="A193" s="20">
        <v>2765934</v>
      </c>
      <c r="B193" s="20">
        <v>71041289000135</v>
      </c>
      <c r="C193" s="21" t="s">
        <v>482</v>
      </c>
      <c r="D193" s="22" t="s">
        <v>90</v>
      </c>
      <c r="E193" s="22" t="s">
        <v>483</v>
      </c>
      <c r="F193" s="22" t="s">
        <v>189</v>
      </c>
      <c r="G193" s="22">
        <v>1752</v>
      </c>
      <c r="H193" s="22" t="s">
        <v>154</v>
      </c>
      <c r="I193" s="23">
        <v>50</v>
      </c>
      <c r="J193" s="23">
        <v>25</v>
      </c>
      <c r="K193" s="23">
        <v>100</v>
      </c>
      <c r="L193" s="24">
        <v>52</v>
      </c>
      <c r="M193" s="24">
        <v>12</v>
      </c>
      <c r="N193" s="24">
        <v>104</v>
      </c>
      <c r="O193" s="23">
        <v>35</v>
      </c>
      <c r="P193" s="23">
        <v>25</v>
      </c>
      <c r="Q193" s="23">
        <v>70</v>
      </c>
      <c r="R193" s="24">
        <v>50</v>
      </c>
      <c r="S193" s="24">
        <v>0</v>
      </c>
      <c r="T193" s="24">
        <v>100</v>
      </c>
      <c r="U193" s="23">
        <v>1695</v>
      </c>
      <c r="V193" s="23">
        <v>273</v>
      </c>
      <c r="W193" s="23">
        <v>3390</v>
      </c>
      <c r="X193" s="24">
        <v>120</v>
      </c>
      <c r="Y193" s="24">
        <v>0</v>
      </c>
      <c r="Z193" s="24">
        <v>240</v>
      </c>
      <c r="AA193" s="23">
        <v>710</v>
      </c>
      <c r="AB193" s="23">
        <v>0</v>
      </c>
      <c r="AC193" s="23">
        <v>1442</v>
      </c>
      <c r="AD193" s="24">
        <v>117</v>
      </c>
      <c r="AE193" s="24">
        <v>23</v>
      </c>
      <c r="AF193" s="24">
        <v>234</v>
      </c>
      <c r="AG193" s="25">
        <f>VLOOKUP(A193,'[1]15 MAPA DE LEITO (USO CAF)'!$D$2:$I$948,6,0)</f>
        <v>31</v>
      </c>
      <c r="AH193" s="25">
        <f>VLOOKUP(A193,[2]taxaOcupacaoCOVID19_CAF_2021_6_!$E$4:$O$916,11,0)</f>
        <v>24</v>
      </c>
      <c r="AI193" s="26">
        <f>VLOOKUP(A193,[2]taxaOcupacaoCOVID19_CAF_2021_6_!$E$4:$Q$916,13,0)</f>
        <v>0.41666666666666669</v>
      </c>
      <c r="AJ193" s="25">
        <f t="shared" si="55"/>
        <v>31</v>
      </c>
      <c r="AK193" s="20">
        <f t="shared" si="56"/>
        <v>12.916666666666668</v>
      </c>
      <c r="AM193" s="27">
        <f t="shared" si="53"/>
        <v>1.8221893605166608E-4</v>
      </c>
      <c r="AN193" s="9">
        <f t="shared" si="57"/>
        <v>18.221893605166606</v>
      </c>
      <c r="AO193" s="5">
        <v>10</v>
      </c>
      <c r="AP193" s="5">
        <f t="shared" si="58"/>
        <v>20</v>
      </c>
      <c r="AR193" s="7">
        <f t="shared" si="59"/>
        <v>84</v>
      </c>
      <c r="AS193" s="42">
        <f t="shared" si="44"/>
        <v>2</v>
      </c>
      <c r="AT193" s="5">
        <f>VLOOKUP(G193,'[3]GRADE ATRACURIO 5mL'!$G$6:$AP$374,36,0)</f>
        <v>20</v>
      </c>
      <c r="AU193" s="5" t="b">
        <f t="shared" si="45"/>
        <v>1</v>
      </c>
    </row>
    <row r="194" spans="1:47" ht="51" x14ac:dyDescent="0.25">
      <c r="A194" s="20">
        <v>2766167</v>
      </c>
      <c r="B194" s="20">
        <v>33726472000770</v>
      </c>
      <c r="C194" s="21" t="s">
        <v>484</v>
      </c>
      <c r="D194" s="22" t="s">
        <v>147</v>
      </c>
      <c r="E194" s="22" t="s">
        <v>485</v>
      </c>
      <c r="F194" s="22" t="s">
        <v>189</v>
      </c>
      <c r="G194" s="22">
        <v>2313</v>
      </c>
      <c r="H194" s="22" t="s">
        <v>154</v>
      </c>
      <c r="I194" s="23">
        <v>3000</v>
      </c>
      <c r="J194" s="23">
        <v>4</v>
      </c>
      <c r="K194" s="23">
        <v>6000</v>
      </c>
      <c r="L194" s="24">
        <v>1500</v>
      </c>
      <c r="M194" s="24">
        <v>0</v>
      </c>
      <c r="N194" s="24">
        <v>3000</v>
      </c>
      <c r="O194" s="23">
        <v>1500</v>
      </c>
      <c r="P194" s="23">
        <v>0</v>
      </c>
      <c r="Q194" s="23">
        <v>3000</v>
      </c>
      <c r="R194" s="24">
        <v>750</v>
      </c>
      <c r="S194" s="24">
        <v>0</v>
      </c>
      <c r="T194" s="24">
        <v>1500</v>
      </c>
      <c r="U194" s="23">
        <v>1500</v>
      </c>
      <c r="V194" s="23">
        <v>240</v>
      </c>
      <c r="W194" s="23">
        <v>3000</v>
      </c>
      <c r="X194" s="24">
        <v>200</v>
      </c>
      <c r="Y194" s="24">
        <v>0</v>
      </c>
      <c r="Z194" s="24">
        <v>400</v>
      </c>
      <c r="AA194" s="23">
        <v>1000</v>
      </c>
      <c r="AB194" s="23">
        <v>496</v>
      </c>
      <c r="AC194" s="23">
        <v>2000</v>
      </c>
      <c r="AD194" s="24">
        <v>1500</v>
      </c>
      <c r="AE194" s="24">
        <v>134</v>
      </c>
      <c r="AF194" s="24">
        <v>3000</v>
      </c>
      <c r="AG194" s="25">
        <f>VLOOKUP(A194,'[1]15 MAPA DE LEITO (USO CAF)'!$D$2:$I$948,6,0)</f>
        <v>5</v>
      </c>
      <c r="AH194" s="25">
        <f>VLOOKUP(A194,[2]taxaOcupacaoCOVID19_CAF_2021_6_!$E$4:$O$916,11,0)</f>
        <v>5</v>
      </c>
      <c r="AI194" s="26">
        <f>VLOOKUP(A194,[2]taxaOcupacaoCOVID19_CAF_2021_6_!$E$4:$Q$916,13,0)</f>
        <v>1</v>
      </c>
      <c r="AJ194" s="25">
        <f t="shared" si="55"/>
        <v>5</v>
      </c>
      <c r="AK194" s="20">
        <f t="shared" si="56"/>
        <v>5</v>
      </c>
      <c r="AM194" s="27">
        <f t="shared" si="53"/>
        <v>5.2563154630288289E-3</v>
      </c>
      <c r="AN194" s="9">
        <f t="shared" si="57"/>
        <v>525.63154630288284</v>
      </c>
      <c r="AO194" s="5">
        <v>10</v>
      </c>
      <c r="AP194" s="5">
        <v>520</v>
      </c>
      <c r="AR194" s="7">
        <f t="shared" si="59"/>
        <v>2480</v>
      </c>
      <c r="AS194" s="42">
        <f t="shared" si="44"/>
        <v>52</v>
      </c>
      <c r="AT194" s="5">
        <f>VLOOKUP(G194,'[3]GRADE ATRACURIO 5mL'!$G$6:$AP$374,36,0)</f>
        <v>520</v>
      </c>
      <c r="AU194" s="5" t="b">
        <f t="shared" si="45"/>
        <v>1</v>
      </c>
    </row>
    <row r="195" spans="1:47" ht="51" x14ac:dyDescent="0.25">
      <c r="A195" s="20">
        <v>2772310</v>
      </c>
      <c r="B195" s="20">
        <v>54370630000187</v>
      </c>
      <c r="C195" s="21" t="s">
        <v>486</v>
      </c>
      <c r="D195" s="22" t="s">
        <v>147</v>
      </c>
      <c r="E195" s="22" t="s">
        <v>147</v>
      </c>
      <c r="F195" s="22" t="s">
        <v>189</v>
      </c>
      <c r="G195" s="22">
        <v>2025</v>
      </c>
      <c r="H195" s="22" t="s">
        <v>154</v>
      </c>
      <c r="I195" s="23">
        <v>6000</v>
      </c>
      <c r="J195" s="23">
        <v>0</v>
      </c>
      <c r="K195" s="23">
        <v>1000</v>
      </c>
      <c r="L195" s="24">
        <v>3000</v>
      </c>
      <c r="M195" s="24">
        <v>825</v>
      </c>
      <c r="N195" s="24">
        <v>1000</v>
      </c>
      <c r="O195" s="23">
        <v>10000</v>
      </c>
      <c r="P195" s="23">
        <v>750</v>
      </c>
      <c r="Q195" s="23">
        <v>4000</v>
      </c>
      <c r="R195" s="24">
        <v>6000</v>
      </c>
      <c r="S195" s="24">
        <v>0</v>
      </c>
      <c r="T195" s="24">
        <v>2000</v>
      </c>
      <c r="U195" s="23">
        <v>6000</v>
      </c>
      <c r="V195" s="23">
        <v>7769</v>
      </c>
      <c r="W195" s="23">
        <v>6000</v>
      </c>
      <c r="X195" s="24">
        <v>5000</v>
      </c>
      <c r="Y195" s="24">
        <v>0</v>
      </c>
      <c r="Z195" s="24">
        <v>1000</v>
      </c>
      <c r="AA195" s="23">
        <v>10000</v>
      </c>
      <c r="AB195" s="23">
        <v>6220</v>
      </c>
      <c r="AC195" s="23">
        <v>10000</v>
      </c>
      <c r="AD195" s="24">
        <v>3000</v>
      </c>
      <c r="AE195" s="24">
        <v>144</v>
      </c>
      <c r="AF195" s="24">
        <v>3000</v>
      </c>
      <c r="AG195" s="25">
        <f>VLOOKUP(A195,'[1]15 MAPA DE LEITO (USO CAF)'!$D$2:$I$948,6,0)</f>
        <v>29</v>
      </c>
      <c r="AH195" s="25">
        <f>VLOOKUP(A195,[2]taxaOcupacaoCOVID19_CAF_2021_6_!$E$4:$O$916,11,0)</f>
        <v>12</v>
      </c>
      <c r="AI195" s="26">
        <f>VLOOKUP(A195,[2]taxaOcupacaoCOVID19_CAF_2021_6_!$E$4:$Q$916,13,0)</f>
        <v>1</v>
      </c>
      <c r="AJ195" s="25">
        <f t="shared" si="55"/>
        <v>29</v>
      </c>
      <c r="AK195" s="20">
        <f t="shared" si="56"/>
        <v>29</v>
      </c>
      <c r="AM195" s="27">
        <f t="shared" si="53"/>
        <v>1.7521051543429431E-3</v>
      </c>
      <c r="AN195" s="9">
        <f t="shared" si="57"/>
        <v>175.21051543429431</v>
      </c>
      <c r="AO195" s="5">
        <v>10</v>
      </c>
      <c r="AP195" s="5">
        <f t="shared" si="58"/>
        <v>180</v>
      </c>
      <c r="AR195" s="7">
        <f t="shared" si="59"/>
        <v>820</v>
      </c>
      <c r="AS195" s="42">
        <f t="shared" si="44"/>
        <v>18</v>
      </c>
      <c r="AT195" s="5">
        <f>VLOOKUP(G195,'[3]GRADE ATRACURIO 5mL'!$G$6:$AP$374,36,0)</f>
        <v>180</v>
      </c>
      <c r="AU195" s="5" t="b">
        <f t="shared" si="45"/>
        <v>1</v>
      </c>
    </row>
    <row r="196" spans="1:47" ht="38.25" x14ac:dyDescent="0.25">
      <c r="A196" s="20">
        <v>2773333</v>
      </c>
      <c r="B196" s="20">
        <v>48517932000132</v>
      </c>
      <c r="C196" s="21" t="s">
        <v>487</v>
      </c>
      <c r="D196" s="22" t="s">
        <v>48</v>
      </c>
      <c r="E196" s="22" t="s">
        <v>488</v>
      </c>
      <c r="F196" s="22" t="s">
        <v>189</v>
      </c>
      <c r="G196" s="22">
        <v>1990</v>
      </c>
      <c r="H196" s="22" t="s">
        <v>154</v>
      </c>
      <c r="I196" s="23">
        <v>0</v>
      </c>
      <c r="J196" s="23">
        <v>0</v>
      </c>
      <c r="K196" s="23">
        <v>0</v>
      </c>
      <c r="L196" s="24">
        <v>2000</v>
      </c>
      <c r="M196" s="24">
        <v>0</v>
      </c>
      <c r="N196" s="24">
        <v>150</v>
      </c>
      <c r="O196" s="23">
        <v>0</v>
      </c>
      <c r="P196" s="23">
        <v>0</v>
      </c>
      <c r="Q196" s="23">
        <v>0</v>
      </c>
      <c r="R196" s="24">
        <v>0</v>
      </c>
      <c r="S196" s="24">
        <v>0</v>
      </c>
      <c r="T196" s="24">
        <v>0</v>
      </c>
      <c r="U196" s="23">
        <v>2240</v>
      </c>
      <c r="V196" s="23">
        <v>0</v>
      </c>
      <c r="W196" s="23">
        <v>1000</v>
      </c>
      <c r="X196" s="24">
        <v>0</v>
      </c>
      <c r="Y196" s="24">
        <v>0</v>
      </c>
      <c r="Z196" s="24">
        <v>0</v>
      </c>
      <c r="AA196" s="23">
        <v>0</v>
      </c>
      <c r="AB196" s="23">
        <v>0</v>
      </c>
      <c r="AC196" s="23">
        <v>0</v>
      </c>
      <c r="AD196" s="24">
        <v>0</v>
      </c>
      <c r="AE196" s="24">
        <v>0</v>
      </c>
      <c r="AF196" s="24">
        <v>0</v>
      </c>
      <c r="AG196" s="25">
        <f>VLOOKUP(A196,'[1]15 MAPA DE LEITO (USO CAF)'!$D$2:$I$948,6,0)</f>
        <v>4</v>
      </c>
      <c r="AH196" s="25">
        <f>VLOOKUP(A196,[2]taxaOcupacaoCOVID19_CAF_2021_6_!$E$4:$O$916,11,0)</f>
        <v>2</v>
      </c>
      <c r="AI196" s="26">
        <f>VLOOKUP(A196,[2]taxaOcupacaoCOVID19_CAF_2021_6_!$E$4:$Q$916,13,0)</f>
        <v>0</v>
      </c>
      <c r="AJ196" s="25">
        <f t="shared" si="55"/>
        <v>4</v>
      </c>
      <c r="AK196" s="20">
        <f t="shared" si="56"/>
        <v>0</v>
      </c>
      <c r="AM196" s="27">
        <f t="shared" si="53"/>
        <v>2.6281577315144148E-4</v>
      </c>
      <c r="AN196" s="9">
        <f t="shared" si="57"/>
        <v>26.281577315144148</v>
      </c>
      <c r="AO196" s="5">
        <v>10</v>
      </c>
      <c r="AP196" s="5">
        <f t="shared" si="58"/>
        <v>30</v>
      </c>
      <c r="AR196" s="7">
        <f t="shared" si="59"/>
        <v>120</v>
      </c>
      <c r="AS196" s="42">
        <f t="shared" si="44"/>
        <v>3</v>
      </c>
      <c r="AT196" s="5">
        <f>VLOOKUP(G196,'[3]GRADE ATRACURIO 5mL'!$G$6:$AP$374,36,0)</f>
        <v>30</v>
      </c>
      <c r="AU196" s="5" t="b">
        <f t="shared" si="45"/>
        <v>1</v>
      </c>
    </row>
    <row r="197" spans="1:47" ht="38.25" x14ac:dyDescent="0.25">
      <c r="A197" s="20">
        <v>2786435</v>
      </c>
      <c r="B197" s="20">
        <v>50944198000130</v>
      </c>
      <c r="C197" s="21" t="s">
        <v>489</v>
      </c>
      <c r="D197" s="22" t="s">
        <v>86</v>
      </c>
      <c r="E197" s="22" t="s">
        <v>146</v>
      </c>
      <c r="F197" s="22" t="s">
        <v>189</v>
      </c>
      <c r="G197" s="22">
        <v>2362</v>
      </c>
      <c r="H197" s="22" t="s">
        <v>154</v>
      </c>
      <c r="I197" s="23">
        <v>4500</v>
      </c>
      <c r="J197" s="23">
        <v>0</v>
      </c>
      <c r="K197" s="23">
        <v>9000</v>
      </c>
      <c r="L197" s="24">
        <v>10500</v>
      </c>
      <c r="M197" s="24">
        <v>200</v>
      </c>
      <c r="N197" s="24">
        <v>21000</v>
      </c>
      <c r="O197" s="23">
        <v>10500</v>
      </c>
      <c r="P197" s="23">
        <v>350</v>
      </c>
      <c r="Q197" s="23">
        <v>21000</v>
      </c>
      <c r="R197" s="24">
        <v>2500</v>
      </c>
      <c r="S197" s="24">
        <v>0</v>
      </c>
      <c r="T197" s="24">
        <v>5000</v>
      </c>
      <c r="U197" s="23">
        <v>13500</v>
      </c>
      <c r="V197" s="23">
        <v>5250</v>
      </c>
      <c r="W197" s="23">
        <v>27000</v>
      </c>
      <c r="X197" s="24">
        <v>0</v>
      </c>
      <c r="Y197" s="24">
        <v>0</v>
      </c>
      <c r="Z197" s="24">
        <v>0</v>
      </c>
      <c r="AA197" s="23">
        <v>9000</v>
      </c>
      <c r="AB197" s="23">
        <v>350</v>
      </c>
      <c r="AC197" s="23">
        <v>18000</v>
      </c>
      <c r="AD197" s="24">
        <v>2500</v>
      </c>
      <c r="AE197" s="24">
        <v>900</v>
      </c>
      <c r="AF197" s="24">
        <v>5000</v>
      </c>
      <c r="AG197" s="25">
        <f>VLOOKUP(A197,'[1]15 MAPA DE LEITO (USO CAF)'!$D$2:$I$948,6,0)</f>
        <v>103</v>
      </c>
      <c r="AH197" s="25">
        <f>VLOOKUP(A197,[2]taxaOcupacaoCOVID19_CAF_2021_6_!$E$4:$O$916,11,0)</f>
        <v>82</v>
      </c>
      <c r="AI197" s="26">
        <f>VLOOKUP(A197,[2]taxaOcupacaoCOVID19_CAF_2021_6_!$E$4:$Q$916,13,0)</f>
        <v>0.87804878048780488</v>
      </c>
      <c r="AJ197" s="25">
        <f t="shared" si="55"/>
        <v>103</v>
      </c>
      <c r="AK197" s="20">
        <f t="shared" si="56"/>
        <v>90.439024390243901</v>
      </c>
      <c r="AM197" s="27">
        <f t="shared" si="53"/>
        <v>3.6794208241201803E-2</v>
      </c>
      <c r="AN197" s="9">
        <f t="shared" si="57"/>
        <v>3679.4208241201804</v>
      </c>
      <c r="AO197" s="5">
        <v>10</v>
      </c>
      <c r="AP197" s="5">
        <v>3580</v>
      </c>
      <c r="AR197" s="7">
        <f t="shared" si="59"/>
        <v>17420</v>
      </c>
      <c r="AS197" s="42">
        <f t="shared" si="44"/>
        <v>358</v>
      </c>
      <c r="AT197" s="5">
        <f>VLOOKUP(G197,'[3]GRADE ATRACURIO 5mL'!$G$6:$AP$374,36,0)</f>
        <v>3580</v>
      </c>
      <c r="AU197" s="5" t="b">
        <f t="shared" si="45"/>
        <v>1</v>
      </c>
    </row>
    <row r="198" spans="1:47" ht="25.5" x14ac:dyDescent="0.25">
      <c r="A198" s="20">
        <v>9149511</v>
      </c>
      <c r="B198" s="20" t="s">
        <v>492</v>
      </c>
      <c r="C198" s="28" t="s">
        <v>493</v>
      </c>
      <c r="D198" s="22" t="s">
        <v>48</v>
      </c>
      <c r="E198" s="22" t="s">
        <v>63</v>
      </c>
      <c r="F198" s="22" t="s">
        <v>189</v>
      </c>
      <c r="G198" s="22">
        <v>2749</v>
      </c>
      <c r="H198" s="22" t="s">
        <v>154</v>
      </c>
      <c r="I198" s="29">
        <v>500</v>
      </c>
      <c r="J198" s="29">
        <v>0</v>
      </c>
      <c r="K198" s="29">
        <v>1000</v>
      </c>
      <c r="L198" s="24">
        <v>500</v>
      </c>
      <c r="M198" s="24">
        <v>0</v>
      </c>
      <c r="N198" s="24">
        <v>1000</v>
      </c>
      <c r="O198" s="23">
        <v>500</v>
      </c>
      <c r="P198" s="23">
        <v>0</v>
      </c>
      <c r="Q198" s="23">
        <v>1000</v>
      </c>
      <c r="R198" s="24">
        <v>500</v>
      </c>
      <c r="S198" s="24">
        <v>0</v>
      </c>
      <c r="T198" s="24">
        <v>1000</v>
      </c>
      <c r="U198" s="23">
        <v>20000</v>
      </c>
      <c r="V198" s="23">
        <v>0</v>
      </c>
      <c r="W198" s="23">
        <v>40000</v>
      </c>
      <c r="X198" s="24">
        <v>0</v>
      </c>
      <c r="Y198" s="24">
        <v>0</v>
      </c>
      <c r="Z198" s="24">
        <v>0</v>
      </c>
      <c r="AA198" s="23">
        <v>30000</v>
      </c>
      <c r="AB198" s="23">
        <v>0</v>
      </c>
      <c r="AC198" s="23">
        <v>60000</v>
      </c>
      <c r="AD198" s="24">
        <v>5000</v>
      </c>
      <c r="AE198" s="24">
        <v>0</v>
      </c>
      <c r="AF198" s="24">
        <v>10000</v>
      </c>
      <c r="AG198" s="25">
        <f>VLOOKUP(A198,'[1]15 MAPA DE LEITO (USO CAF)'!$D$2:$I$948,6,0)</f>
        <v>30</v>
      </c>
      <c r="AH198" s="25">
        <f>VLOOKUP(A198,[2]taxaOcupacaoCOVID19_CAF_2021_6_!$E$4:$O$916,11,0)</f>
        <v>0</v>
      </c>
      <c r="AI198" s="26" t="e">
        <f>VLOOKUP(A198,[2]taxaOcupacaoCOVID19_CAF_2021_6_!$E$4:$Q$916,13,0)</f>
        <v>#DIV/0!</v>
      </c>
      <c r="AJ198" s="25">
        <f t="shared" si="55"/>
        <v>30</v>
      </c>
      <c r="AK198" s="20">
        <f t="shared" ref="AK198" si="62">AJ198</f>
        <v>30</v>
      </c>
      <c r="AM198" s="27">
        <f t="shared" si="53"/>
        <v>1.7521051543429431E-3</v>
      </c>
      <c r="AN198" s="9">
        <f t="shared" si="57"/>
        <v>175.21051543429431</v>
      </c>
      <c r="AO198" s="5">
        <v>10</v>
      </c>
      <c r="AP198" s="5">
        <v>170</v>
      </c>
      <c r="AR198" s="7">
        <f t="shared" si="59"/>
        <v>830</v>
      </c>
      <c r="AS198" s="42">
        <f t="shared" si="44"/>
        <v>17</v>
      </c>
      <c r="AT198" s="5">
        <f>VLOOKUP(G198,'[3]GRADE ATRACURIO 5mL'!$G$6:$AP$374,36,0)</f>
        <v>170</v>
      </c>
      <c r="AU198" s="5" t="b">
        <f t="shared" si="45"/>
        <v>1</v>
      </c>
    </row>
    <row r="199" spans="1:47" ht="38.25" x14ac:dyDescent="0.25">
      <c r="A199" s="20">
        <v>102792</v>
      </c>
      <c r="B199" s="34" t="s">
        <v>494</v>
      </c>
      <c r="C199" s="35" t="s">
        <v>495</v>
      </c>
      <c r="D199" s="22" t="s">
        <v>65</v>
      </c>
      <c r="E199" s="22" t="s">
        <v>496</v>
      </c>
      <c r="F199" s="22" t="s">
        <v>189</v>
      </c>
      <c r="G199" s="22">
        <v>2396</v>
      </c>
      <c r="H199" s="22" t="s">
        <v>190</v>
      </c>
      <c r="I199" s="23">
        <v>2700</v>
      </c>
      <c r="J199" s="23">
        <v>40</v>
      </c>
      <c r="K199" s="23">
        <v>5400</v>
      </c>
      <c r="L199" s="24">
        <v>1500</v>
      </c>
      <c r="M199" s="24">
        <v>0</v>
      </c>
      <c r="N199" s="24">
        <v>3000</v>
      </c>
      <c r="O199" s="23">
        <v>2010</v>
      </c>
      <c r="P199" s="23">
        <v>102</v>
      </c>
      <c r="Q199" s="23">
        <v>4020</v>
      </c>
      <c r="R199" s="24">
        <v>1800</v>
      </c>
      <c r="S199" s="24">
        <v>0</v>
      </c>
      <c r="T199" s="24">
        <v>3600</v>
      </c>
      <c r="U199" s="23">
        <v>2250</v>
      </c>
      <c r="V199" s="23">
        <v>0</v>
      </c>
      <c r="W199" s="23">
        <v>4500</v>
      </c>
      <c r="X199" s="24">
        <v>900</v>
      </c>
      <c r="Y199" s="24">
        <v>0</v>
      </c>
      <c r="Z199" s="24">
        <v>1800</v>
      </c>
      <c r="AA199" s="23">
        <v>3000</v>
      </c>
      <c r="AB199" s="23">
        <v>0</v>
      </c>
      <c r="AC199" s="23">
        <v>6000</v>
      </c>
      <c r="AD199" s="24">
        <v>3510</v>
      </c>
      <c r="AE199" s="24">
        <v>574</v>
      </c>
      <c r="AF199" s="24">
        <v>7020</v>
      </c>
      <c r="AG199" s="25">
        <f>VLOOKUP(A199,'[1]15 MAPA DE LEITO (USO CAF)'!$D$2:$I$948,6,0)</f>
        <v>40</v>
      </c>
      <c r="AH199" s="25">
        <f>VLOOKUP(A199,[2]taxaOcupacaoCOVID19_CAF_2021_6_!$E$4:$O$916,11,0)</f>
        <v>20</v>
      </c>
      <c r="AI199" s="26">
        <f>VLOOKUP(A199,[2]taxaOcupacaoCOVID19_CAF_2021_6_!$E$4:$Q$916,13,0)</f>
        <v>0.45</v>
      </c>
      <c r="AJ199" s="25">
        <f t="shared" si="55"/>
        <v>40</v>
      </c>
      <c r="AK199" s="20">
        <f t="shared" si="56"/>
        <v>18</v>
      </c>
      <c r="AM199" s="27">
        <f t="shared" si="53"/>
        <v>5.2563154630288289E-3</v>
      </c>
      <c r="AN199" s="9">
        <f t="shared" si="57"/>
        <v>525.63154630288284</v>
      </c>
      <c r="AO199" s="5">
        <v>10</v>
      </c>
      <c r="AP199" s="5">
        <v>520</v>
      </c>
      <c r="AR199" s="7">
        <f t="shared" si="59"/>
        <v>2480</v>
      </c>
      <c r="AS199" s="42">
        <f t="shared" ref="AS199:AS200" si="63">AP199/10</f>
        <v>52</v>
      </c>
      <c r="AT199" s="5">
        <f>VLOOKUP(G199,'[3]GRADE ATRACURIO 5mL'!$G$6:$AP$374,36,0)</f>
        <v>520</v>
      </c>
      <c r="AU199" s="5" t="b">
        <f t="shared" ref="AU199:AU200" si="64">EXACT(AP199,AT199)</f>
        <v>1</v>
      </c>
    </row>
    <row r="200" spans="1:47" ht="51" x14ac:dyDescent="0.25">
      <c r="A200" s="30">
        <v>605107</v>
      </c>
      <c r="B200" s="20">
        <v>10857726000107</v>
      </c>
      <c r="C200" s="21" t="s">
        <v>497</v>
      </c>
      <c r="D200" s="22" t="s">
        <v>99</v>
      </c>
      <c r="E200" s="36" t="s">
        <v>99</v>
      </c>
      <c r="F200" s="22" t="s">
        <v>189</v>
      </c>
      <c r="G200" s="22">
        <v>2704</v>
      </c>
      <c r="H200" s="22" t="s">
        <v>190</v>
      </c>
      <c r="I200" s="23">
        <v>0</v>
      </c>
      <c r="J200" s="23">
        <v>0</v>
      </c>
      <c r="K200" s="23">
        <v>0</v>
      </c>
      <c r="L200" s="24">
        <v>600</v>
      </c>
      <c r="M200" s="24">
        <v>35</v>
      </c>
      <c r="N200" s="24">
        <v>1200</v>
      </c>
      <c r="O200" s="23">
        <v>1200</v>
      </c>
      <c r="P200" s="23">
        <v>50</v>
      </c>
      <c r="Q200" s="23">
        <v>2400</v>
      </c>
      <c r="R200" s="24">
        <v>0</v>
      </c>
      <c r="S200" s="24">
        <v>0</v>
      </c>
      <c r="T200" s="24">
        <v>0</v>
      </c>
      <c r="U200" s="23">
        <v>8600</v>
      </c>
      <c r="V200" s="23">
        <v>313</v>
      </c>
      <c r="W200" s="23">
        <v>20000</v>
      </c>
      <c r="X200" s="24">
        <v>0</v>
      </c>
      <c r="Y200" s="24">
        <v>0</v>
      </c>
      <c r="Z200" s="24">
        <v>0</v>
      </c>
      <c r="AA200" s="23">
        <v>10200</v>
      </c>
      <c r="AB200" s="23">
        <v>0</v>
      </c>
      <c r="AC200" s="23">
        <v>20000</v>
      </c>
      <c r="AD200" s="24">
        <v>1200</v>
      </c>
      <c r="AE200" s="24">
        <v>15</v>
      </c>
      <c r="AF200" s="24">
        <v>2400</v>
      </c>
      <c r="AG200" s="25">
        <f>VLOOKUP(A200,'[1]15 MAPA DE LEITO (USO CAF)'!$D$2:$I$948,6,0)</f>
        <v>5</v>
      </c>
      <c r="AH200" s="25">
        <f>VLOOKUP(A200,[2]taxaOcupacaoCOVID19_CAF_2021_6_!$E$4:$O$916,11,0)</f>
        <v>20</v>
      </c>
      <c r="AI200" s="26">
        <f>VLOOKUP(A200,[2]taxaOcupacaoCOVID19_CAF_2021_6_!$E$4:$Q$916,13,0)</f>
        <v>0.95</v>
      </c>
      <c r="AJ200" s="25">
        <f t="shared" si="55"/>
        <v>20</v>
      </c>
      <c r="AK200" s="20">
        <f t="shared" si="56"/>
        <v>19</v>
      </c>
      <c r="AM200" s="27">
        <f t="shared" si="53"/>
        <v>2.1025261852115318E-3</v>
      </c>
      <c r="AN200" s="9">
        <f t="shared" si="57"/>
        <v>210.25261852115318</v>
      </c>
      <c r="AO200" s="5">
        <v>10</v>
      </c>
      <c r="AP200" s="5">
        <f t="shared" si="58"/>
        <v>210</v>
      </c>
      <c r="AR200" s="7">
        <f t="shared" si="59"/>
        <v>990</v>
      </c>
      <c r="AS200" s="42">
        <f t="shared" si="63"/>
        <v>21</v>
      </c>
      <c r="AT200" s="5">
        <f>VLOOKUP(G200,'[3]GRADE ATRACURIO 5mL'!$G$6:$AP$374,36,0)</f>
        <v>210</v>
      </c>
      <c r="AU200" s="5" t="b">
        <f t="shared" si="64"/>
        <v>1</v>
      </c>
    </row>
    <row r="201" spans="1:47" ht="12.75" customHeight="1" x14ac:dyDescent="0.25">
      <c r="A201" s="37" t="s">
        <v>498</v>
      </c>
      <c r="B201" s="38"/>
      <c r="C201" s="38"/>
      <c r="D201" s="38"/>
      <c r="E201" s="38"/>
      <c r="F201" s="38"/>
      <c r="G201" s="38"/>
      <c r="H201" s="39"/>
      <c r="I201" s="16">
        <f>SUM(I6:I200)</f>
        <v>292512</v>
      </c>
      <c r="J201" s="16">
        <f t="shared" ref="J201:AE201" si="65">SUM(J6:J200)</f>
        <v>44113</v>
      </c>
      <c r="K201" s="16">
        <f t="shared" si="65"/>
        <v>504055</v>
      </c>
      <c r="L201" s="16">
        <f t="shared" si="65"/>
        <v>336238</v>
      </c>
      <c r="M201" s="16">
        <f t="shared" si="65"/>
        <v>62210</v>
      </c>
      <c r="N201" s="16">
        <f t="shared" si="65"/>
        <v>570742</v>
      </c>
      <c r="O201" s="16">
        <f t="shared" si="65"/>
        <v>236409</v>
      </c>
      <c r="P201" s="16">
        <f t="shared" si="65"/>
        <v>51421</v>
      </c>
      <c r="Q201" s="16">
        <f t="shared" si="65"/>
        <v>408552</v>
      </c>
      <c r="R201" s="16">
        <f t="shared" si="65"/>
        <v>204375</v>
      </c>
      <c r="S201" s="16">
        <f t="shared" si="65"/>
        <v>19630</v>
      </c>
      <c r="T201" s="16">
        <f t="shared" si="65"/>
        <v>362278</v>
      </c>
      <c r="U201" s="16">
        <f t="shared" si="65"/>
        <v>880365</v>
      </c>
      <c r="V201" s="16">
        <f t="shared" si="65"/>
        <v>210792</v>
      </c>
      <c r="W201" s="16">
        <f t="shared" si="65"/>
        <v>1604823</v>
      </c>
      <c r="X201" s="16">
        <f t="shared" si="65"/>
        <v>94638</v>
      </c>
      <c r="Y201" s="16">
        <f t="shared" si="65"/>
        <v>8134</v>
      </c>
      <c r="Z201" s="16">
        <f t="shared" si="65"/>
        <v>149372</v>
      </c>
      <c r="AA201" s="16">
        <f t="shared" si="65"/>
        <v>633982</v>
      </c>
      <c r="AB201" s="16">
        <f t="shared" si="65"/>
        <v>90510</v>
      </c>
      <c r="AC201" s="16">
        <f t="shared" si="65"/>
        <v>1057258</v>
      </c>
      <c r="AD201" s="16">
        <f t="shared" si="65"/>
        <v>368602</v>
      </c>
      <c r="AE201" s="16">
        <f t="shared" si="65"/>
        <v>63073</v>
      </c>
      <c r="AF201" s="16">
        <f>SUM(AF6:AF200)</f>
        <v>624982</v>
      </c>
      <c r="AG201" s="40"/>
      <c r="AH201" s="40"/>
      <c r="AI201" s="40"/>
      <c r="AJ201" s="40">
        <f>SUM(AJ6:AJ200)</f>
        <v>4565</v>
      </c>
      <c r="AK201" s="41">
        <f>SUM(AK6:AK200)</f>
        <v>3763.2831387383026</v>
      </c>
      <c r="AN201" s="9">
        <f>SUM(AN6:AN200)</f>
        <v>100000.00000000003</v>
      </c>
      <c r="AP201" s="5">
        <f>SUM(AP6:AP200)</f>
        <v>100040</v>
      </c>
    </row>
  </sheetData>
  <autoFilter ref="A5:AU20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Atracurio 2.5mL</vt:lpstr>
      <vt:lpstr>Atracurio 5mL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Verônica Simões de Oliveira</dc:creator>
  <cp:lastModifiedBy>Verônica Simões de Oliveira</cp:lastModifiedBy>
  <dcterms:created xsi:type="dcterms:W3CDTF">2021-07-08T20:55:05Z</dcterms:created>
  <dcterms:modified xsi:type="dcterms:W3CDTF">2021-07-08T22:34:44Z</dcterms:modified>
</cp:coreProperties>
</file>